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tabRatio="904" activeTab="0"/>
  </bookViews>
  <sheets>
    <sheet name="CALCULATOR" sheetId="1" r:id="rId1"/>
    <sheet name="Exponential Variance" sheetId="2" r:id="rId2"/>
    <sheet name="Spectrum Slice" sheetId="3" r:id="rId3"/>
    <sheet name="Musical Scale" sheetId="4" r:id="rId4"/>
    <sheet name="Middle C Range" sheetId="5" r:id="rId5"/>
  </sheets>
  <definedNames/>
  <calcPr fullCalcOnLoad="1"/>
</workbook>
</file>

<file path=xl/sharedStrings.xml><?xml version="1.0" encoding="utf-8"?>
<sst xmlns="http://schemas.openxmlformats.org/spreadsheetml/2006/main" count="122" uniqueCount="122">
  <si>
    <t>Base</t>
  </si>
  <si>
    <t>MS</t>
  </si>
  <si>
    <t>RANGE</t>
  </si>
  <si>
    <t>HUMAN</t>
  </si>
  <si>
    <t>CLOCK</t>
  </si>
  <si>
    <t>SPECIES</t>
  </si>
  <si>
    <t>AVERAGE</t>
  </si>
  <si>
    <t>EVEN</t>
  </si>
  <si>
    <t>ODD</t>
  </si>
  <si>
    <t>HUMAN SPECIES</t>
  </si>
  <si>
    <t>HUMAN LIFE CONTRIBUTIONS</t>
  </si>
  <si>
    <t>PROBABILITY WAVE</t>
  </si>
  <si>
    <r>
      <t>C</t>
    </r>
    <r>
      <rPr>
        <b/>
        <vertAlign val="subscript"/>
        <sz val="8"/>
        <color indexed="9"/>
        <rFont val="Arial"/>
        <family val="2"/>
      </rPr>
      <t>0</t>
    </r>
  </si>
  <si>
    <r>
      <t>C</t>
    </r>
    <r>
      <rPr>
        <b/>
        <vertAlign val="superscript"/>
        <sz val="8"/>
        <color indexed="9"/>
        <rFont val="Arial"/>
        <family val="2"/>
      </rPr>
      <t>#</t>
    </r>
    <r>
      <rPr>
        <b/>
        <vertAlign val="subscript"/>
        <sz val="8"/>
        <color indexed="9"/>
        <rFont val="Arial"/>
        <family val="2"/>
      </rPr>
      <t>0</t>
    </r>
    <r>
      <rPr>
        <b/>
        <sz val="8"/>
        <color indexed="9"/>
        <rFont val="Arial"/>
        <family val="2"/>
      </rPr>
      <t>/D</t>
    </r>
    <r>
      <rPr>
        <b/>
        <vertAlign val="superscript"/>
        <sz val="8"/>
        <color indexed="9"/>
        <rFont val="Arial"/>
        <family val="2"/>
      </rPr>
      <t>b</t>
    </r>
    <r>
      <rPr>
        <b/>
        <vertAlign val="subscript"/>
        <sz val="8"/>
        <color indexed="9"/>
        <rFont val="Arial"/>
        <family val="2"/>
      </rPr>
      <t>0</t>
    </r>
  </si>
  <si>
    <r>
      <t>D</t>
    </r>
    <r>
      <rPr>
        <b/>
        <vertAlign val="subscript"/>
        <sz val="8"/>
        <color indexed="9"/>
        <rFont val="Arial"/>
        <family val="2"/>
      </rPr>
      <t>0</t>
    </r>
  </si>
  <si>
    <r>
      <t>D</t>
    </r>
    <r>
      <rPr>
        <b/>
        <vertAlign val="superscript"/>
        <sz val="8"/>
        <color indexed="9"/>
        <rFont val="Arial"/>
        <family val="2"/>
      </rPr>
      <t>#</t>
    </r>
    <r>
      <rPr>
        <b/>
        <vertAlign val="subscript"/>
        <sz val="8"/>
        <color indexed="9"/>
        <rFont val="Arial"/>
        <family val="2"/>
      </rPr>
      <t>0</t>
    </r>
    <r>
      <rPr>
        <b/>
        <sz val="8"/>
        <color indexed="9"/>
        <rFont val="Arial"/>
        <family val="2"/>
      </rPr>
      <t>/E</t>
    </r>
    <r>
      <rPr>
        <b/>
        <vertAlign val="superscript"/>
        <sz val="8"/>
        <color indexed="9"/>
        <rFont val="Arial"/>
        <family val="2"/>
      </rPr>
      <t>b</t>
    </r>
    <r>
      <rPr>
        <b/>
        <vertAlign val="subscript"/>
        <sz val="8"/>
        <color indexed="9"/>
        <rFont val="Arial"/>
        <family val="2"/>
      </rPr>
      <t>0</t>
    </r>
  </si>
  <si>
    <r>
      <t>E</t>
    </r>
    <r>
      <rPr>
        <b/>
        <vertAlign val="subscript"/>
        <sz val="8"/>
        <color indexed="9"/>
        <rFont val="Arial"/>
        <family val="2"/>
      </rPr>
      <t>0</t>
    </r>
  </si>
  <si>
    <r>
      <t>F</t>
    </r>
    <r>
      <rPr>
        <b/>
        <vertAlign val="subscript"/>
        <sz val="8"/>
        <color indexed="9"/>
        <rFont val="Arial"/>
        <family val="2"/>
      </rPr>
      <t>0</t>
    </r>
  </si>
  <si>
    <r>
      <t>F</t>
    </r>
    <r>
      <rPr>
        <b/>
        <vertAlign val="superscript"/>
        <sz val="8"/>
        <color indexed="9"/>
        <rFont val="Arial"/>
        <family val="2"/>
      </rPr>
      <t>#</t>
    </r>
    <r>
      <rPr>
        <b/>
        <vertAlign val="subscript"/>
        <sz val="8"/>
        <color indexed="9"/>
        <rFont val="Arial"/>
        <family val="2"/>
      </rPr>
      <t>0</t>
    </r>
    <r>
      <rPr>
        <b/>
        <sz val="8"/>
        <color indexed="9"/>
        <rFont val="Arial"/>
        <family val="2"/>
      </rPr>
      <t>/G</t>
    </r>
    <r>
      <rPr>
        <b/>
        <vertAlign val="superscript"/>
        <sz val="8"/>
        <color indexed="9"/>
        <rFont val="Arial"/>
        <family val="2"/>
      </rPr>
      <t>b</t>
    </r>
    <r>
      <rPr>
        <b/>
        <vertAlign val="subscript"/>
        <sz val="8"/>
        <color indexed="9"/>
        <rFont val="Arial"/>
        <family val="2"/>
      </rPr>
      <t>0</t>
    </r>
  </si>
  <si>
    <r>
      <t>G</t>
    </r>
    <r>
      <rPr>
        <b/>
        <vertAlign val="subscript"/>
        <sz val="8"/>
        <color indexed="9"/>
        <rFont val="Arial"/>
        <family val="2"/>
      </rPr>
      <t>0</t>
    </r>
  </si>
  <si>
    <r>
      <t>G</t>
    </r>
    <r>
      <rPr>
        <b/>
        <vertAlign val="superscript"/>
        <sz val="8"/>
        <color indexed="9"/>
        <rFont val="Arial"/>
        <family val="2"/>
      </rPr>
      <t>#</t>
    </r>
    <r>
      <rPr>
        <b/>
        <vertAlign val="subscript"/>
        <sz val="8"/>
        <color indexed="9"/>
        <rFont val="Arial"/>
        <family val="2"/>
      </rPr>
      <t>0</t>
    </r>
    <r>
      <rPr>
        <b/>
        <sz val="8"/>
        <color indexed="9"/>
        <rFont val="Arial"/>
        <family val="2"/>
      </rPr>
      <t>/A</t>
    </r>
    <r>
      <rPr>
        <b/>
        <vertAlign val="superscript"/>
        <sz val="8"/>
        <color indexed="9"/>
        <rFont val="Arial"/>
        <family val="2"/>
      </rPr>
      <t>b</t>
    </r>
    <r>
      <rPr>
        <b/>
        <vertAlign val="subscript"/>
        <sz val="8"/>
        <color indexed="9"/>
        <rFont val="Arial"/>
        <family val="2"/>
      </rPr>
      <t>0</t>
    </r>
  </si>
  <si>
    <r>
      <t>A</t>
    </r>
    <r>
      <rPr>
        <b/>
        <vertAlign val="subscript"/>
        <sz val="8"/>
        <color indexed="9"/>
        <rFont val="Arial"/>
        <family val="2"/>
      </rPr>
      <t>0</t>
    </r>
  </si>
  <si>
    <r>
      <t>A</t>
    </r>
    <r>
      <rPr>
        <b/>
        <vertAlign val="superscript"/>
        <sz val="8"/>
        <color indexed="9"/>
        <rFont val="Arial"/>
        <family val="2"/>
      </rPr>
      <t>#</t>
    </r>
    <r>
      <rPr>
        <b/>
        <vertAlign val="subscript"/>
        <sz val="8"/>
        <color indexed="9"/>
        <rFont val="Arial"/>
        <family val="2"/>
      </rPr>
      <t>0</t>
    </r>
    <r>
      <rPr>
        <b/>
        <sz val="8"/>
        <color indexed="9"/>
        <rFont val="Arial"/>
        <family val="2"/>
      </rPr>
      <t>/B</t>
    </r>
    <r>
      <rPr>
        <b/>
        <vertAlign val="superscript"/>
        <sz val="8"/>
        <color indexed="9"/>
        <rFont val="Arial"/>
        <family val="2"/>
      </rPr>
      <t>b</t>
    </r>
    <r>
      <rPr>
        <b/>
        <vertAlign val="subscript"/>
        <sz val="8"/>
        <color indexed="9"/>
        <rFont val="Arial"/>
        <family val="2"/>
      </rPr>
      <t>0</t>
    </r>
  </si>
  <si>
    <r>
      <t>B</t>
    </r>
    <r>
      <rPr>
        <b/>
        <vertAlign val="subscript"/>
        <sz val="8"/>
        <color indexed="9"/>
        <rFont val="Arial"/>
        <family val="2"/>
      </rPr>
      <t>0</t>
    </r>
  </si>
  <si>
    <r>
      <t>C</t>
    </r>
    <r>
      <rPr>
        <b/>
        <vertAlign val="subscript"/>
        <sz val="8"/>
        <color indexed="9"/>
        <rFont val="Arial"/>
        <family val="2"/>
      </rPr>
      <t>1</t>
    </r>
  </si>
  <si>
    <r>
      <t>C</t>
    </r>
    <r>
      <rPr>
        <b/>
        <vertAlign val="superscript"/>
        <sz val="8"/>
        <color indexed="9"/>
        <rFont val="Arial"/>
        <family val="2"/>
      </rPr>
      <t>#</t>
    </r>
    <r>
      <rPr>
        <b/>
        <vertAlign val="subscript"/>
        <sz val="8"/>
        <color indexed="9"/>
        <rFont val="Arial"/>
        <family val="2"/>
      </rPr>
      <t>1</t>
    </r>
    <r>
      <rPr>
        <b/>
        <sz val="8"/>
        <color indexed="9"/>
        <rFont val="Arial"/>
        <family val="2"/>
      </rPr>
      <t>/D</t>
    </r>
    <r>
      <rPr>
        <b/>
        <vertAlign val="superscript"/>
        <sz val="8"/>
        <color indexed="9"/>
        <rFont val="Arial"/>
        <family val="2"/>
      </rPr>
      <t>b</t>
    </r>
    <r>
      <rPr>
        <b/>
        <vertAlign val="subscript"/>
        <sz val="8"/>
        <color indexed="9"/>
        <rFont val="Arial"/>
        <family val="2"/>
      </rPr>
      <t>1</t>
    </r>
  </si>
  <si>
    <r>
      <t>D</t>
    </r>
    <r>
      <rPr>
        <b/>
        <vertAlign val="subscript"/>
        <sz val="8"/>
        <color indexed="9"/>
        <rFont val="Arial"/>
        <family val="2"/>
      </rPr>
      <t>1</t>
    </r>
  </si>
  <si>
    <r>
      <t>D</t>
    </r>
    <r>
      <rPr>
        <b/>
        <vertAlign val="superscript"/>
        <sz val="8"/>
        <color indexed="9"/>
        <rFont val="Arial"/>
        <family val="2"/>
      </rPr>
      <t>#</t>
    </r>
    <r>
      <rPr>
        <b/>
        <vertAlign val="subscript"/>
        <sz val="8"/>
        <color indexed="9"/>
        <rFont val="Arial"/>
        <family val="2"/>
      </rPr>
      <t>1</t>
    </r>
    <r>
      <rPr>
        <b/>
        <sz val="8"/>
        <color indexed="9"/>
        <rFont val="Arial"/>
        <family val="2"/>
      </rPr>
      <t>/E</t>
    </r>
    <r>
      <rPr>
        <b/>
        <vertAlign val="superscript"/>
        <sz val="8"/>
        <color indexed="9"/>
        <rFont val="Arial"/>
        <family val="2"/>
      </rPr>
      <t>b</t>
    </r>
    <r>
      <rPr>
        <b/>
        <vertAlign val="subscript"/>
        <sz val="8"/>
        <color indexed="9"/>
        <rFont val="Arial"/>
        <family val="2"/>
      </rPr>
      <t>1</t>
    </r>
  </si>
  <si>
    <r>
      <t>E</t>
    </r>
    <r>
      <rPr>
        <b/>
        <vertAlign val="subscript"/>
        <sz val="8"/>
        <color indexed="9"/>
        <rFont val="Arial"/>
        <family val="2"/>
      </rPr>
      <t>1</t>
    </r>
  </si>
  <si>
    <r>
      <t>F</t>
    </r>
    <r>
      <rPr>
        <b/>
        <vertAlign val="subscript"/>
        <sz val="8"/>
        <color indexed="9"/>
        <rFont val="Arial"/>
        <family val="2"/>
      </rPr>
      <t>1</t>
    </r>
  </si>
  <si>
    <r>
      <t>F</t>
    </r>
    <r>
      <rPr>
        <b/>
        <vertAlign val="superscript"/>
        <sz val="8"/>
        <color indexed="9"/>
        <rFont val="Arial"/>
        <family val="2"/>
      </rPr>
      <t>#</t>
    </r>
    <r>
      <rPr>
        <b/>
        <vertAlign val="subscript"/>
        <sz val="8"/>
        <color indexed="9"/>
        <rFont val="Arial"/>
        <family val="2"/>
      </rPr>
      <t>1</t>
    </r>
    <r>
      <rPr>
        <b/>
        <sz val="8"/>
        <color indexed="9"/>
        <rFont val="Arial"/>
        <family val="2"/>
      </rPr>
      <t>/G</t>
    </r>
    <r>
      <rPr>
        <b/>
        <vertAlign val="superscript"/>
        <sz val="8"/>
        <color indexed="9"/>
        <rFont val="Arial"/>
        <family val="2"/>
      </rPr>
      <t>b</t>
    </r>
    <r>
      <rPr>
        <b/>
        <vertAlign val="subscript"/>
        <sz val="8"/>
        <color indexed="9"/>
        <rFont val="Arial"/>
        <family val="2"/>
      </rPr>
      <t>1</t>
    </r>
  </si>
  <si>
    <r>
      <t>G</t>
    </r>
    <r>
      <rPr>
        <b/>
        <vertAlign val="subscript"/>
        <sz val="8"/>
        <color indexed="9"/>
        <rFont val="Arial"/>
        <family val="2"/>
      </rPr>
      <t>1</t>
    </r>
  </si>
  <si>
    <r>
      <t>G</t>
    </r>
    <r>
      <rPr>
        <b/>
        <vertAlign val="superscript"/>
        <sz val="8"/>
        <color indexed="9"/>
        <rFont val="Arial"/>
        <family val="2"/>
      </rPr>
      <t>#</t>
    </r>
    <r>
      <rPr>
        <b/>
        <vertAlign val="subscript"/>
        <sz val="8"/>
        <color indexed="9"/>
        <rFont val="Arial"/>
        <family val="2"/>
      </rPr>
      <t>1</t>
    </r>
    <r>
      <rPr>
        <b/>
        <sz val="8"/>
        <color indexed="9"/>
        <rFont val="Arial"/>
        <family val="2"/>
      </rPr>
      <t>/A</t>
    </r>
    <r>
      <rPr>
        <b/>
        <vertAlign val="superscript"/>
        <sz val="8"/>
        <color indexed="9"/>
        <rFont val="Arial"/>
        <family val="2"/>
      </rPr>
      <t>b</t>
    </r>
    <r>
      <rPr>
        <b/>
        <vertAlign val="subscript"/>
        <sz val="8"/>
        <color indexed="9"/>
        <rFont val="Arial"/>
        <family val="2"/>
      </rPr>
      <t>1</t>
    </r>
  </si>
  <si>
    <r>
      <t>A</t>
    </r>
    <r>
      <rPr>
        <b/>
        <vertAlign val="subscript"/>
        <sz val="8"/>
        <color indexed="9"/>
        <rFont val="Arial"/>
        <family val="2"/>
      </rPr>
      <t>1</t>
    </r>
  </si>
  <si>
    <r>
      <t>A</t>
    </r>
    <r>
      <rPr>
        <b/>
        <vertAlign val="superscript"/>
        <sz val="8"/>
        <color indexed="9"/>
        <rFont val="Arial"/>
        <family val="2"/>
      </rPr>
      <t>#</t>
    </r>
    <r>
      <rPr>
        <b/>
        <vertAlign val="subscript"/>
        <sz val="8"/>
        <color indexed="9"/>
        <rFont val="Arial"/>
        <family val="2"/>
      </rPr>
      <t>1</t>
    </r>
    <r>
      <rPr>
        <b/>
        <sz val="8"/>
        <color indexed="9"/>
        <rFont val="Arial"/>
        <family val="2"/>
      </rPr>
      <t>/B</t>
    </r>
    <r>
      <rPr>
        <b/>
        <vertAlign val="superscript"/>
        <sz val="8"/>
        <color indexed="9"/>
        <rFont val="Arial"/>
        <family val="2"/>
      </rPr>
      <t>b</t>
    </r>
    <r>
      <rPr>
        <b/>
        <vertAlign val="subscript"/>
        <sz val="8"/>
        <color indexed="9"/>
        <rFont val="Arial"/>
        <family val="2"/>
      </rPr>
      <t>1</t>
    </r>
  </si>
  <si>
    <r>
      <t>B</t>
    </r>
    <r>
      <rPr>
        <b/>
        <vertAlign val="subscript"/>
        <sz val="8"/>
        <color indexed="9"/>
        <rFont val="Arial"/>
        <family val="2"/>
      </rPr>
      <t>1</t>
    </r>
  </si>
  <si>
    <r>
      <t>C</t>
    </r>
    <r>
      <rPr>
        <b/>
        <vertAlign val="subscript"/>
        <sz val="8"/>
        <color indexed="9"/>
        <rFont val="Arial"/>
        <family val="2"/>
      </rPr>
      <t>2</t>
    </r>
  </si>
  <si>
    <r>
      <t>C</t>
    </r>
    <r>
      <rPr>
        <b/>
        <vertAlign val="superscript"/>
        <sz val="8"/>
        <color indexed="9"/>
        <rFont val="Arial"/>
        <family val="2"/>
      </rPr>
      <t>#</t>
    </r>
    <r>
      <rPr>
        <b/>
        <vertAlign val="subscript"/>
        <sz val="8"/>
        <color indexed="9"/>
        <rFont val="Arial"/>
        <family val="2"/>
      </rPr>
      <t>2</t>
    </r>
    <r>
      <rPr>
        <b/>
        <sz val="8"/>
        <color indexed="9"/>
        <rFont val="Arial"/>
        <family val="2"/>
      </rPr>
      <t>/D</t>
    </r>
    <r>
      <rPr>
        <b/>
        <vertAlign val="superscript"/>
        <sz val="8"/>
        <color indexed="9"/>
        <rFont val="Arial"/>
        <family val="2"/>
      </rPr>
      <t>b</t>
    </r>
    <r>
      <rPr>
        <b/>
        <vertAlign val="subscript"/>
        <sz val="8"/>
        <color indexed="9"/>
        <rFont val="Arial"/>
        <family val="2"/>
      </rPr>
      <t>2</t>
    </r>
  </si>
  <si>
    <r>
      <t>D</t>
    </r>
    <r>
      <rPr>
        <b/>
        <vertAlign val="subscript"/>
        <sz val="8"/>
        <color indexed="9"/>
        <rFont val="Arial"/>
        <family val="2"/>
      </rPr>
      <t>2</t>
    </r>
  </si>
  <si>
    <r>
      <t>D</t>
    </r>
    <r>
      <rPr>
        <b/>
        <vertAlign val="superscript"/>
        <sz val="8"/>
        <color indexed="9"/>
        <rFont val="Arial"/>
        <family val="2"/>
      </rPr>
      <t>#</t>
    </r>
    <r>
      <rPr>
        <b/>
        <vertAlign val="subscript"/>
        <sz val="8"/>
        <color indexed="9"/>
        <rFont val="Arial"/>
        <family val="2"/>
      </rPr>
      <t>2</t>
    </r>
    <r>
      <rPr>
        <b/>
        <sz val="8"/>
        <color indexed="9"/>
        <rFont val="Arial"/>
        <family val="2"/>
      </rPr>
      <t>/E</t>
    </r>
    <r>
      <rPr>
        <b/>
        <vertAlign val="superscript"/>
        <sz val="8"/>
        <color indexed="9"/>
        <rFont val="Arial"/>
        <family val="2"/>
      </rPr>
      <t>b</t>
    </r>
    <r>
      <rPr>
        <b/>
        <vertAlign val="subscript"/>
        <sz val="8"/>
        <color indexed="9"/>
        <rFont val="Arial"/>
        <family val="2"/>
      </rPr>
      <t>2</t>
    </r>
  </si>
  <si>
    <r>
      <t>E</t>
    </r>
    <r>
      <rPr>
        <b/>
        <vertAlign val="subscript"/>
        <sz val="8"/>
        <color indexed="9"/>
        <rFont val="Arial"/>
        <family val="2"/>
      </rPr>
      <t>2</t>
    </r>
  </si>
  <si>
    <r>
      <t>F</t>
    </r>
    <r>
      <rPr>
        <b/>
        <vertAlign val="subscript"/>
        <sz val="8"/>
        <color indexed="9"/>
        <rFont val="Arial"/>
        <family val="2"/>
      </rPr>
      <t>2</t>
    </r>
  </si>
  <si>
    <r>
      <t>F</t>
    </r>
    <r>
      <rPr>
        <b/>
        <vertAlign val="superscript"/>
        <sz val="8"/>
        <color indexed="9"/>
        <rFont val="Arial"/>
        <family val="2"/>
      </rPr>
      <t>#</t>
    </r>
    <r>
      <rPr>
        <b/>
        <vertAlign val="subscript"/>
        <sz val="8"/>
        <color indexed="9"/>
        <rFont val="Arial"/>
        <family val="2"/>
      </rPr>
      <t>2</t>
    </r>
    <r>
      <rPr>
        <b/>
        <sz val="8"/>
        <color indexed="9"/>
        <rFont val="Arial"/>
        <family val="2"/>
      </rPr>
      <t>/G</t>
    </r>
    <r>
      <rPr>
        <b/>
        <vertAlign val="superscript"/>
        <sz val="8"/>
        <color indexed="9"/>
        <rFont val="Arial"/>
        <family val="2"/>
      </rPr>
      <t>b</t>
    </r>
    <r>
      <rPr>
        <b/>
        <vertAlign val="subscript"/>
        <sz val="8"/>
        <color indexed="9"/>
        <rFont val="Arial"/>
        <family val="2"/>
      </rPr>
      <t>2</t>
    </r>
  </si>
  <si>
    <r>
      <t>G</t>
    </r>
    <r>
      <rPr>
        <b/>
        <vertAlign val="subscript"/>
        <sz val="8"/>
        <color indexed="9"/>
        <rFont val="Arial"/>
        <family val="2"/>
      </rPr>
      <t>2</t>
    </r>
  </si>
  <si>
    <r>
      <t>G</t>
    </r>
    <r>
      <rPr>
        <b/>
        <vertAlign val="superscript"/>
        <sz val="8"/>
        <color indexed="9"/>
        <rFont val="Arial"/>
        <family val="2"/>
      </rPr>
      <t>#</t>
    </r>
    <r>
      <rPr>
        <b/>
        <vertAlign val="subscript"/>
        <sz val="8"/>
        <color indexed="9"/>
        <rFont val="Arial"/>
        <family val="2"/>
      </rPr>
      <t>2</t>
    </r>
    <r>
      <rPr>
        <b/>
        <sz val="8"/>
        <color indexed="9"/>
        <rFont val="Arial"/>
        <family val="2"/>
      </rPr>
      <t>/A</t>
    </r>
    <r>
      <rPr>
        <b/>
        <vertAlign val="superscript"/>
        <sz val="8"/>
        <color indexed="9"/>
        <rFont val="Arial"/>
        <family val="2"/>
      </rPr>
      <t>b</t>
    </r>
    <r>
      <rPr>
        <b/>
        <vertAlign val="subscript"/>
        <sz val="8"/>
        <color indexed="9"/>
        <rFont val="Arial"/>
        <family val="2"/>
      </rPr>
      <t>2</t>
    </r>
  </si>
  <si>
    <r>
      <t>A</t>
    </r>
    <r>
      <rPr>
        <b/>
        <vertAlign val="subscript"/>
        <sz val="8"/>
        <color indexed="9"/>
        <rFont val="Arial"/>
        <family val="2"/>
      </rPr>
      <t>2</t>
    </r>
  </si>
  <si>
    <r>
      <t>A</t>
    </r>
    <r>
      <rPr>
        <b/>
        <vertAlign val="superscript"/>
        <sz val="8"/>
        <color indexed="9"/>
        <rFont val="Arial"/>
        <family val="2"/>
      </rPr>
      <t>#</t>
    </r>
    <r>
      <rPr>
        <b/>
        <vertAlign val="subscript"/>
        <sz val="8"/>
        <color indexed="9"/>
        <rFont val="Arial"/>
        <family val="2"/>
      </rPr>
      <t>2</t>
    </r>
    <r>
      <rPr>
        <b/>
        <sz val="8"/>
        <color indexed="9"/>
        <rFont val="Arial"/>
        <family val="2"/>
      </rPr>
      <t>/B</t>
    </r>
    <r>
      <rPr>
        <b/>
        <vertAlign val="superscript"/>
        <sz val="8"/>
        <color indexed="9"/>
        <rFont val="Arial"/>
        <family val="2"/>
      </rPr>
      <t>b</t>
    </r>
    <r>
      <rPr>
        <b/>
        <vertAlign val="subscript"/>
        <sz val="8"/>
        <color indexed="9"/>
        <rFont val="Arial"/>
        <family val="2"/>
      </rPr>
      <t>2</t>
    </r>
  </si>
  <si>
    <r>
      <t>B</t>
    </r>
    <r>
      <rPr>
        <b/>
        <vertAlign val="subscript"/>
        <sz val="8"/>
        <color indexed="9"/>
        <rFont val="Arial"/>
        <family val="2"/>
      </rPr>
      <t>2</t>
    </r>
  </si>
  <si>
    <r>
      <t>C</t>
    </r>
    <r>
      <rPr>
        <b/>
        <vertAlign val="subscript"/>
        <sz val="8"/>
        <color indexed="9"/>
        <rFont val="Arial"/>
        <family val="2"/>
      </rPr>
      <t>3</t>
    </r>
  </si>
  <si>
    <r>
      <t>C</t>
    </r>
    <r>
      <rPr>
        <b/>
        <vertAlign val="superscript"/>
        <sz val="8"/>
        <color indexed="9"/>
        <rFont val="Arial"/>
        <family val="2"/>
      </rPr>
      <t>#</t>
    </r>
    <r>
      <rPr>
        <b/>
        <vertAlign val="subscript"/>
        <sz val="8"/>
        <color indexed="9"/>
        <rFont val="Arial"/>
        <family val="2"/>
      </rPr>
      <t>3</t>
    </r>
    <r>
      <rPr>
        <b/>
        <sz val="8"/>
        <color indexed="9"/>
        <rFont val="Arial"/>
        <family val="2"/>
      </rPr>
      <t>/D</t>
    </r>
    <r>
      <rPr>
        <b/>
        <vertAlign val="superscript"/>
        <sz val="8"/>
        <color indexed="9"/>
        <rFont val="Arial"/>
        <family val="2"/>
      </rPr>
      <t>b</t>
    </r>
    <r>
      <rPr>
        <b/>
        <vertAlign val="subscript"/>
        <sz val="8"/>
        <color indexed="9"/>
        <rFont val="Arial"/>
        <family val="2"/>
      </rPr>
      <t>3</t>
    </r>
  </si>
  <si>
    <r>
      <t>D</t>
    </r>
    <r>
      <rPr>
        <b/>
        <vertAlign val="subscript"/>
        <sz val="8"/>
        <color indexed="9"/>
        <rFont val="Arial"/>
        <family val="2"/>
      </rPr>
      <t>3</t>
    </r>
  </si>
  <si>
    <r>
      <t>D</t>
    </r>
    <r>
      <rPr>
        <b/>
        <vertAlign val="superscript"/>
        <sz val="8"/>
        <color indexed="9"/>
        <rFont val="Arial"/>
        <family val="2"/>
      </rPr>
      <t>#</t>
    </r>
    <r>
      <rPr>
        <b/>
        <vertAlign val="subscript"/>
        <sz val="8"/>
        <color indexed="9"/>
        <rFont val="Arial"/>
        <family val="2"/>
      </rPr>
      <t>3</t>
    </r>
    <r>
      <rPr>
        <b/>
        <sz val="8"/>
        <color indexed="9"/>
        <rFont val="Arial"/>
        <family val="2"/>
      </rPr>
      <t>/E</t>
    </r>
    <r>
      <rPr>
        <b/>
        <vertAlign val="superscript"/>
        <sz val="8"/>
        <color indexed="9"/>
        <rFont val="Arial"/>
        <family val="2"/>
      </rPr>
      <t>b</t>
    </r>
    <r>
      <rPr>
        <b/>
        <vertAlign val="subscript"/>
        <sz val="8"/>
        <color indexed="9"/>
        <rFont val="Arial"/>
        <family val="2"/>
      </rPr>
      <t>3</t>
    </r>
  </si>
  <si>
    <r>
      <t>E</t>
    </r>
    <r>
      <rPr>
        <b/>
        <vertAlign val="subscript"/>
        <sz val="8"/>
        <color indexed="9"/>
        <rFont val="Arial"/>
        <family val="2"/>
      </rPr>
      <t>3</t>
    </r>
  </si>
  <si>
    <r>
      <t>F</t>
    </r>
    <r>
      <rPr>
        <b/>
        <vertAlign val="subscript"/>
        <sz val="8"/>
        <color indexed="9"/>
        <rFont val="Arial"/>
        <family val="2"/>
      </rPr>
      <t>3</t>
    </r>
  </si>
  <si>
    <r>
      <t>F</t>
    </r>
    <r>
      <rPr>
        <b/>
        <vertAlign val="superscript"/>
        <sz val="8"/>
        <color indexed="9"/>
        <rFont val="Arial"/>
        <family val="2"/>
      </rPr>
      <t>#</t>
    </r>
    <r>
      <rPr>
        <b/>
        <vertAlign val="subscript"/>
        <sz val="8"/>
        <color indexed="9"/>
        <rFont val="Arial"/>
        <family val="2"/>
      </rPr>
      <t>3</t>
    </r>
    <r>
      <rPr>
        <b/>
        <sz val="8"/>
        <color indexed="9"/>
        <rFont val="Arial"/>
        <family val="2"/>
      </rPr>
      <t>/G</t>
    </r>
    <r>
      <rPr>
        <b/>
        <vertAlign val="superscript"/>
        <sz val="8"/>
        <color indexed="9"/>
        <rFont val="Arial"/>
        <family val="2"/>
      </rPr>
      <t>b</t>
    </r>
    <r>
      <rPr>
        <b/>
        <vertAlign val="subscript"/>
        <sz val="8"/>
        <color indexed="9"/>
        <rFont val="Arial"/>
        <family val="2"/>
      </rPr>
      <t>3</t>
    </r>
  </si>
  <si>
    <r>
      <t>G</t>
    </r>
    <r>
      <rPr>
        <b/>
        <vertAlign val="subscript"/>
        <sz val="8"/>
        <color indexed="9"/>
        <rFont val="Arial"/>
        <family val="2"/>
      </rPr>
      <t>3</t>
    </r>
  </si>
  <si>
    <r>
      <t>G</t>
    </r>
    <r>
      <rPr>
        <b/>
        <vertAlign val="superscript"/>
        <sz val="8"/>
        <color indexed="9"/>
        <rFont val="Arial"/>
        <family val="2"/>
      </rPr>
      <t>#</t>
    </r>
    <r>
      <rPr>
        <b/>
        <vertAlign val="subscript"/>
        <sz val="8"/>
        <color indexed="9"/>
        <rFont val="Arial"/>
        <family val="2"/>
      </rPr>
      <t>3</t>
    </r>
    <r>
      <rPr>
        <b/>
        <sz val="8"/>
        <color indexed="9"/>
        <rFont val="Arial"/>
        <family val="2"/>
      </rPr>
      <t>/A</t>
    </r>
    <r>
      <rPr>
        <b/>
        <vertAlign val="superscript"/>
        <sz val="8"/>
        <color indexed="9"/>
        <rFont val="Arial"/>
        <family val="2"/>
      </rPr>
      <t>b</t>
    </r>
    <r>
      <rPr>
        <b/>
        <vertAlign val="subscript"/>
        <sz val="8"/>
        <color indexed="9"/>
        <rFont val="Arial"/>
        <family val="2"/>
      </rPr>
      <t>3</t>
    </r>
  </si>
  <si>
    <r>
      <t>A</t>
    </r>
    <r>
      <rPr>
        <b/>
        <vertAlign val="subscript"/>
        <sz val="8"/>
        <color indexed="9"/>
        <rFont val="Arial"/>
        <family val="2"/>
      </rPr>
      <t>3</t>
    </r>
  </si>
  <si>
    <r>
      <t>A</t>
    </r>
    <r>
      <rPr>
        <b/>
        <vertAlign val="superscript"/>
        <sz val="8"/>
        <color indexed="9"/>
        <rFont val="Arial"/>
        <family val="2"/>
      </rPr>
      <t>#</t>
    </r>
    <r>
      <rPr>
        <b/>
        <vertAlign val="subscript"/>
        <sz val="8"/>
        <color indexed="9"/>
        <rFont val="Arial"/>
        <family val="2"/>
      </rPr>
      <t>3</t>
    </r>
    <r>
      <rPr>
        <b/>
        <sz val="8"/>
        <color indexed="9"/>
        <rFont val="Arial"/>
        <family val="2"/>
      </rPr>
      <t>/B</t>
    </r>
    <r>
      <rPr>
        <b/>
        <vertAlign val="superscript"/>
        <sz val="8"/>
        <color indexed="9"/>
        <rFont val="Arial"/>
        <family val="2"/>
      </rPr>
      <t>b</t>
    </r>
    <r>
      <rPr>
        <b/>
        <vertAlign val="subscript"/>
        <sz val="8"/>
        <color indexed="9"/>
        <rFont val="Arial"/>
        <family val="2"/>
      </rPr>
      <t>3</t>
    </r>
  </si>
  <si>
    <r>
      <t>B</t>
    </r>
    <r>
      <rPr>
        <b/>
        <vertAlign val="subscript"/>
        <sz val="8"/>
        <color indexed="9"/>
        <rFont val="Arial"/>
        <family val="2"/>
      </rPr>
      <t>3</t>
    </r>
  </si>
  <si>
    <r>
      <t>C</t>
    </r>
    <r>
      <rPr>
        <b/>
        <vertAlign val="subscript"/>
        <sz val="8"/>
        <color indexed="9"/>
        <rFont val="Arial"/>
        <family val="2"/>
      </rPr>
      <t>4</t>
    </r>
  </si>
  <si>
    <r>
      <t>C</t>
    </r>
    <r>
      <rPr>
        <b/>
        <vertAlign val="superscript"/>
        <sz val="8"/>
        <color indexed="9"/>
        <rFont val="Arial"/>
        <family val="2"/>
      </rPr>
      <t>#</t>
    </r>
    <r>
      <rPr>
        <b/>
        <vertAlign val="subscript"/>
        <sz val="8"/>
        <color indexed="9"/>
        <rFont val="Arial"/>
        <family val="2"/>
      </rPr>
      <t>4</t>
    </r>
    <r>
      <rPr>
        <b/>
        <sz val="8"/>
        <color indexed="9"/>
        <rFont val="Arial"/>
        <family val="2"/>
      </rPr>
      <t>/D</t>
    </r>
    <r>
      <rPr>
        <b/>
        <vertAlign val="superscript"/>
        <sz val="8"/>
        <color indexed="9"/>
        <rFont val="Arial"/>
        <family val="2"/>
      </rPr>
      <t>b</t>
    </r>
    <r>
      <rPr>
        <b/>
        <vertAlign val="subscript"/>
        <sz val="8"/>
        <color indexed="9"/>
        <rFont val="Arial"/>
        <family val="2"/>
      </rPr>
      <t>4</t>
    </r>
  </si>
  <si>
    <r>
      <t>D</t>
    </r>
    <r>
      <rPr>
        <b/>
        <vertAlign val="subscript"/>
        <sz val="8"/>
        <color indexed="9"/>
        <rFont val="Arial"/>
        <family val="2"/>
      </rPr>
      <t>4</t>
    </r>
  </si>
  <si>
    <r>
      <t>D</t>
    </r>
    <r>
      <rPr>
        <b/>
        <vertAlign val="superscript"/>
        <sz val="8"/>
        <color indexed="9"/>
        <rFont val="Arial"/>
        <family val="2"/>
      </rPr>
      <t>#</t>
    </r>
    <r>
      <rPr>
        <b/>
        <vertAlign val="subscript"/>
        <sz val="8"/>
        <color indexed="9"/>
        <rFont val="Arial"/>
        <family val="2"/>
      </rPr>
      <t>4</t>
    </r>
    <r>
      <rPr>
        <b/>
        <sz val="8"/>
        <color indexed="9"/>
        <rFont val="Arial"/>
        <family val="2"/>
      </rPr>
      <t>/E</t>
    </r>
    <r>
      <rPr>
        <b/>
        <vertAlign val="superscript"/>
        <sz val="8"/>
        <color indexed="9"/>
        <rFont val="Arial"/>
        <family val="2"/>
      </rPr>
      <t>b</t>
    </r>
    <r>
      <rPr>
        <b/>
        <vertAlign val="subscript"/>
        <sz val="8"/>
        <color indexed="9"/>
        <rFont val="Arial"/>
        <family val="2"/>
      </rPr>
      <t>4</t>
    </r>
  </si>
  <si>
    <r>
      <t>E</t>
    </r>
    <r>
      <rPr>
        <b/>
        <vertAlign val="subscript"/>
        <sz val="8"/>
        <color indexed="9"/>
        <rFont val="Arial"/>
        <family val="2"/>
      </rPr>
      <t>4</t>
    </r>
  </si>
  <si>
    <r>
      <t>F</t>
    </r>
    <r>
      <rPr>
        <b/>
        <vertAlign val="subscript"/>
        <sz val="8"/>
        <color indexed="9"/>
        <rFont val="Arial"/>
        <family val="2"/>
      </rPr>
      <t>4</t>
    </r>
  </si>
  <si>
    <r>
      <t>F</t>
    </r>
    <r>
      <rPr>
        <b/>
        <vertAlign val="superscript"/>
        <sz val="8"/>
        <color indexed="9"/>
        <rFont val="Arial"/>
        <family val="2"/>
      </rPr>
      <t>#</t>
    </r>
    <r>
      <rPr>
        <b/>
        <vertAlign val="subscript"/>
        <sz val="8"/>
        <color indexed="9"/>
        <rFont val="Arial"/>
        <family val="2"/>
      </rPr>
      <t>4</t>
    </r>
    <r>
      <rPr>
        <b/>
        <sz val="8"/>
        <color indexed="9"/>
        <rFont val="Arial"/>
        <family val="2"/>
      </rPr>
      <t>/G</t>
    </r>
    <r>
      <rPr>
        <b/>
        <vertAlign val="superscript"/>
        <sz val="8"/>
        <color indexed="9"/>
        <rFont val="Arial"/>
        <family val="2"/>
      </rPr>
      <t>b</t>
    </r>
    <r>
      <rPr>
        <b/>
        <vertAlign val="subscript"/>
        <sz val="8"/>
        <color indexed="9"/>
        <rFont val="Arial"/>
        <family val="2"/>
      </rPr>
      <t>4</t>
    </r>
  </si>
  <si>
    <r>
      <t>G</t>
    </r>
    <r>
      <rPr>
        <b/>
        <vertAlign val="subscript"/>
        <sz val="8"/>
        <color indexed="9"/>
        <rFont val="Arial"/>
        <family val="2"/>
      </rPr>
      <t>4</t>
    </r>
  </si>
  <si>
    <r>
      <t>G</t>
    </r>
    <r>
      <rPr>
        <b/>
        <vertAlign val="superscript"/>
        <sz val="8"/>
        <color indexed="9"/>
        <rFont val="Arial"/>
        <family val="2"/>
      </rPr>
      <t>#</t>
    </r>
    <r>
      <rPr>
        <b/>
        <vertAlign val="subscript"/>
        <sz val="8"/>
        <color indexed="9"/>
        <rFont val="Arial"/>
        <family val="2"/>
      </rPr>
      <t>4</t>
    </r>
    <r>
      <rPr>
        <b/>
        <sz val="8"/>
        <color indexed="9"/>
        <rFont val="Arial"/>
        <family val="2"/>
      </rPr>
      <t>/A</t>
    </r>
    <r>
      <rPr>
        <b/>
        <vertAlign val="superscript"/>
        <sz val="8"/>
        <color indexed="9"/>
        <rFont val="Arial"/>
        <family val="2"/>
      </rPr>
      <t>b</t>
    </r>
    <r>
      <rPr>
        <b/>
        <vertAlign val="subscript"/>
        <sz val="8"/>
        <color indexed="9"/>
        <rFont val="Arial"/>
        <family val="2"/>
      </rPr>
      <t>4</t>
    </r>
  </si>
  <si>
    <r>
      <t>A</t>
    </r>
    <r>
      <rPr>
        <b/>
        <vertAlign val="subscript"/>
        <sz val="8"/>
        <color indexed="9"/>
        <rFont val="Arial"/>
        <family val="2"/>
      </rPr>
      <t>4</t>
    </r>
  </si>
  <si>
    <r>
      <t>A</t>
    </r>
    <r>
      <rPr>
        <b/>
        <vertAlign val="superscript"/>
        <sz val="8"/>
        <color indexed="9"/>
        <rFont val="Arial"/>
        <family val="2"/>
      </rPr>
      <t>#</t>
    </r>
    <r>
      <rPr>
        <b/>
        <vertAlign val="subscript"/>
        <sz val="8"/>
        <color indexed="9"/>
        <rFont val="Arial"/>
        <family val="2"/>
      </rPr>
      <t>4</t>
    </r>
    <r>
      <rPr>
        <b/>
        <sz val="8"/>
        <color indexed="9"/>
        <rFont val="Arial"/>
        <family val="2"/>
      </rPr>
      <t>/B</t>
    </r>
    <r>
      <rPr>
        <b/>
        <vertAlign val="superscript"/>
        <sz val="8"/>
        <color indexed="9"/>
        <rFont val="Arial"/>
        <family val="2"/>
      </rPr>
      <t>b</t>
    </r>
    <r>
      <rPr>
        <b/>
        <vertAlign val="subscript"/>
        <sz val="8"/>
        <color indexed="9"/>
        <rFont val="Arial"/>
        <family val="2"/>
      </rPr>
      <t>4</t>
    </r>
  </si>
  <si>
    <r>
      <t>B</t>
    </r>
    <r>
      <rPr>
        <b/>
        <vertAlign val="subscript"/>
        <sz val="8"/>
        <color indexed="9"/>
        <rFont val="Arial"/>
        <family val="2"/>
      </rPr>
      <t>4</t>
    </r>
  </si>
  <si>
    <r>
      <t>C</t>
    </r>
    <r>
      <rPr>
        <b/>
        <vertAlign val="subscript"/>
        <sz val="8"/>
        <color indexed="9"/>
        <rFont val="Arial"/>
        <family val="2"/>
      </rPr>
      <t>5</t>
    </r>
  </si>
  <si>
    <r>
      <t>C</t>
    </r>
    <r>
      <rPr>
        <b/>
        <vertAlign val="superscript"/>
        <sz val="8"/>
        <color indexed="9"/>
        <rFont val="Arial"/>
        <family val="2"/>
      </rPr>
      <t>#</t>
    </r>
    <r>
      <rPr>
        <b/>
        <vertAlign val="subscript"/>
        <sz val="8"/>
        <color indexed="9"/>
        <rFont val="Arial"/>
        <family val="2"/>
      </rPr>
      <t>5</t>
    </r>
    <r>
      <rPr>
        <b/>
        <sz val="8"/>
        <color indexed="9"/>
        <rFont val="Arial"/>
        <family val="2"/>
      </rPr>
      <t>/D</t>
    </r>
    <r>
      <rPr>
        <b/>
        <vertAlign val="superscript"/>
        <sz val="8"/>
        <color indexed="9"/>
        <rFont val="Arial"/>
        <family val="2"/>
      </rPr>
      <t>b</t>
    </r>
    <r>
      <rPr>
        <b/>
        <vertAlign val="subscript"/>
        <sz val="8"/>
        <color indexed="9"/>
        <rFont val="Arial"/>
        <family val="2"/>
      </rPr>
      <t>5</t>
    </r>
  </si>
  <si>
    <r>
      <t>D</t>
    </r>
    <r>
      <rPr>
        <b/>
        <vertAlign val="subscript"/>
        <sz val="8"/>
        <color indexed="9"/>
        <rFont val="Arial"/>
        <family val="2"/>
      </rPr>
      <t>5</t>
    </r>
  </si>
  <si>
    <r>
      <t>D</t>
    </r>
    <r>
      <rPr>
        <b/>
        <vertAlign val="superscript"/>
        <sz val="8"/>
        <color indexed="9"/>
        <rFont val="Arial"/>
        <family val="2"/>
      </rPr>
      <t>#</t>
    </r>
    <r>
      <rPr>
        <b/>
        <vertAlign val="subscript"/>
        <sz val="8"/>
        <color indexed="9"/>
        <rFont val="Arial"/>
        <family val="2"/>
      </rPr>
      <t>5</t>
    </r>
    <r>
      <rPr>
        <b/>
        <sz val="8"/>
        <color indexed="9"/>
        <rFont val="Arial"/>
        <family val="2"/>
      </rPr>
      <t>/E</t>
    </r>
    <r>
      <rPr>
        <b/>
        <vertAlign val="superscript"/>
        <sz val="8"/>
        <color indexed="9"/>
        <rFont val="Arial"/>
        <family val="2"/>
      </rPr>
      <t>b</t>
    </r>
    <r>
      <rPr>
        <b/>
        <vertAlign val="subscript"/>
        <sz val="8"/>
        <color indexed="9"/>
        <rFont val="Arial"/>
        <family val="2"/>
      </rPr>
      <t>5</t>
    </r>
  </si>
  <si>
    <r>
      <t>E</t>
    </r>
    <r>
      <rPr>
        <b/>
        <vertAlign val="subscript"/>
        <sz val="8"/>
        <color indexed="9"/>
        <rFont val="Arial"/>
        <family val="2"/>
      </rPr>
      <t>5</t>
    </r>
  </si>
  <si>
    <r>
      <t>F</t>
    </r>
    <r>
      <rPr>
        <b/>
        <vertAlign val="subscript"/>
        <sz val="8"/>
        <color indexed="9"/>
        <rFont val="Arial"/>
        <family val="2"/>
      </rPr>
      <t>5</t>
    </r>
  </si>
  <si>
    <r>
      <t>F</t>
    </r>
    <r>
      <rPr>
        <b/>
        <vertAlign val="superscript"/>
        <sz val="8"/>
        <color indexed="9"/>
        <rFont val="Arial"/>
        <family val="2"/>
      </rPr>
      <t>#</t>
    </r>
    <r>
      <rPr>
        <b/>
        <vertAlign val="subscript"/>
        <sz val="8"/>
        <color indexed="9"/>
        <rFont val="Arial"/>
        <family val="2"/>
      </rPr>
      <t>5</t>
    </r>
    <r>
      <rPr>
        <b/>
        <sz val="8"/>
        <color indexed="9"/>
        <rFont val="Arial"/>
        <family val="2"/>
      </rPr>
      <t>/G</t>
    </r>
    <r>
      <rPr>
        <b/>
        <vertAlign val="superscript"/>
        <sz val="8"/>
        <color indexed="9"/>
        <rFont val="Arial"/>
        <family val="2"/>
      </rPr>
      <t>b</t>
    </r>
    <r>
      <rPr>
        <b/>
        <vertAlign val="subscript"/>
        <sz val="8"/>
        <color indexed="9"/>
        <rFont val="Arial"/>
        <family val="2"/>
      </rPr>
      <t>5</t>
    </r>
  </si>
  <si>
    <r>
      <t>G</t>
    </r>
    <r>
      <rPr>
        <b/>
        <vertAlign val="subscript"/>
        <sz val="8"/>
        <color indexed="9"/>
        <rFont val="Arial"/>
        <family val="2"/>
      </rPr>
      <t>5</t>
    </r>
  </si>
  <si>
    <r>
      <t>G</t>
    </r>
    <r>
      <rPr>
        <b/>
        <vertAlign val="superscript"/>
        <sz val="8"/>
        <color indexed="9"/>
        <rFont val="Arial"/>
        <family val="2"/>
      </rPr>
      <t>#</t>
    </r>
    <r>
      <rPr>
        <b/>
        <vertAlign val="subscript"/>
        <sz val="8"/>
        <color indexed="9"/>
        <rFont val="Arial"/>
        <family val="2"/>
      </rPr>
      <t>5</t>
    </r>
    <r>
      <rPr>
        <b/>
        <sz val="8"/>
        <color indexed="9"/>
        <rFont val="Arial"/>
        <family val="2"/>
      </rPr>
      <t>/A</t>
    </r>
    <r>
      <rPr>
        <b/>
        <vertAlign val="superscript"/>
        <sz val="8"/>
        <color indexed="9"/>
        <rFont val="Arial"/>
        <family val="2"/>
      </rPr>
      <t>b</t>
    </r>
    <r>
      <rPr>
        <b/>
        <vertAlign val="subscript"/>
        <sz val="8"/>
        <color indexed="9"/>
        <rFont val="Arial"/>
        <family val="2"/>
      </rPr>
      <t>5</t>
    </r>
  </si>
  <si>
    <r>
      <t>A</t>
    </r>
    <r>
      <rPr>
        <b/>
        <vertAlign val="subscript"/>
        <sz val="8"/>
        <color indexed="9"/>
        <rFont val="Arial"/>
        <family val="2"/>
      </rPr>
      <t>5</t>
    </r>
  </si>
  <si>
    <r>
      <t>A</t>
    </r>
    <r>
      <rPr>
        <b/>
        <vertAlign val="superscript"/>
        <sz val="8"/>
        <color indexed="9"/>
        <rFont val="Arial"/>
        <family val="2"/>
      </rPr>
      <t>#</t>
    </r>
    <r>
      <rPr>
        <b/>
        <vertAlign val="subscript"/>
        <sz val="8"/>
        <color indexed="9"/>
        <rFont val="Arial"/>
        <family val="2"/>
      </rPr>
      <t>5</t>
    </r>
    <r>
      <rPr>
        <b/>
        <sz val="8"/>
        <color indexed="9"/>
        <rFont val="Arial"/>
        <family val="2"/>
      </rPr>
      <t>/B</t>
    </r>
    <r>
      <rPr>
        <b/>
        <vertAlign val="superscript"/>
        <sz val="8"/>
        <color indexed="9"/>
        <rFont val="Arial"/>
        <family val="2"/>
      </rPr>
      <t>b</t>
    </r>
    <r>
      <rPr>
        <b/>
        <vertAlign val="subscript"/>
        <sz val="8"/>
        <color indexed="9"/>
        <rFont val="Arial"/>
        <family val="2"/>
      </rPr>
      <t>5</t>
    </r>
  </si>
  <si>
    <r>
      <t>B</t>
    </r>
    <r>
      <rPr>
        <b/>
        <vertAlign val="subscript"/>
        <sz val="8"/>
        <color indexed="9"/>
        <rFont val="Arial"/>
        <family val="2"/>
      </rPr>
      <t>5</t>
    </r>
  </si>
  <si>
    <r>
      <t>C</t>
    </r>
    <r>
      <rPr>
        <b/>
        <vertAlign val="subscript"/>
        <sz val="8"/>
        <color indexed="9"/>
        <rFont val="Arial"/>
        <family val="2"/>
      </rPr>
      <t>6</t>
    </r>
  </si>
  <si>
    <r>
      <t>C</t>
    </r>
    <r>
      <rPr>
        <b/>
        <vertAlign val="superscript"/>
        <sz val="8"/>
        <color indexed="9"/>
        <rFont val="Arial"/>
        <family val="2"/>
      </rPr>
      <t>#</t>
    </r>
    <r>
      <rPr>
        <b/>
        <vertAlign val="subscript"/>
        <sz val="8"/>
        <color indexed="9"/>
        <rFont val="Arial"/>
        <family val="2"/>
      </rPr>
      <t>6</t>
    </r>
    <r>
      <rPr>
        <b/>
        <sz val="8"/>
        <color indexed="9"/>
        <rFont val="Arial"/>
        <family val="2"/>
      </rPr>
      <t>/D</t>
    </r>
    <r>
      <rPr>
        <b/>
        <vertAlign val="superscript"/>
        <sz val="8"/>
        <color indexed="9"/>
        <rFont val="Arial"/>
        <family val="2"/>
      </rPr>
      <t>b</t>
    </r>
    <r>
      <rPr>
        <b/>
        <vertAlign val="subscript"/>
        <sz val="8"/>
        <color indexed="9"/>
        <rFont val="Arial"/>
        <family val="2"/>
      </rPr>
      <t>6</t>
    </r>
  </si>
  <si>
    <r>
      <t>D</t>
    </r>
    <r>
      <rPr>
        <b/>
        <vertAlign val="subscript"/>
        <sz val="8"/>
        <color indexed="9"/>
        <rFont val="Arial"/>
        <family val="2"/>
      </rPr>
      <t>6</t>
    </r>
  </si>
  <si>
    <r>
      <t>D</t>
    </r>
    <r>
      <rPr>
        <b/>
        <vertAlign val="superscript"/>
        <sz val="8"/>
        <color indexed="9"/>
        <rFont val="Arial"/>
        <family val="2"/>
      </rPr>
      <t>#</t>
    </r>
    <r>
      <rPr>
        <b/>
        <vertAlign val="subscript"/>
        <sz val="8"/>
        <color indexed="9"/>
        <rFont val="Arial"/>
        <family val="2"/>
      </rPr>
      <t>6</t>
    </r>
    <r>
      <rPr>
        <b/>
        <sz val="8"/>
        <color indexed="9"/>
        <rFont val="Arial"/>
        <family val="2"/>
      </rPr>
      <t>/E</t>
    </r>
    <r>
      <rPr>
        <b/>
        <vertAlign val="superscript"/>
        <sz val="8"/>
        <color indexed="9"/>
        <rFont val="Arial"/>
        <family val="2"/>
      </rPr>
      <t>b</t>
    </r>
    <r>
      <rPr>
        <b/>
        <vertAlign val="subscript"/>
        <sz val="8"/>
        <color indexed="9"/>
        <rFont val="Arial"/>
        <family val="2"/>
      </rPr>
      <t>6</t>
    </r>
  </si>
  <si>
    <r>
      <t>E</t>
    </r>
    <r>
      <rPr>
        <b/>
        <vertAlign val="subscript"/>
        <sz val="8"/>
        <color indexed="9"/>
        <rFont val="Arial"/>
        <family val="2"/>
      </rPr>
      <t>6</t>
    </r>
  </si>
  <si>
    <r>
      <t>F</t>
    </r>
    <r>
      <rPr>
        <b/>
        <vertAlign val="subscript"/>
        <sz val="8"/>
        <color indexed="9"/>
        <rFont val="Arial"/>
        <family val="2"/>
      </rPr>
      <t>6</t>
    </r>
  </si>
  <si>
    <r>
      <t>F</t>
    </r>
    <r>
      <rPr>
        <b/>
        <vertAlign val="superscript"/>
        <sz val="8"/>
        <color indexed="9"/>
        <rFont val="Arial"/>
        <family val="2"/>
      </rPr>
      <t>#</t>
    </r>
    <r>
      <rPr>
        <b/>
        <vertAlign val="subscript"/>
        <sz val="8"/>
        <color indexed="9"/>
        <rFont val="Arial"/>
        <family val="2"/>
      </rPr>
      <t>6</t>
    </r>
    <r>
      <rPr>
        <b/>
        <sz val="8"/>
        <color indexed="9"/>
        <rFont val="Arial"/>
        <family val="2"/>
      </rPr>
      <t>/G</t>
    </r>
    <r>
      <rPr>
        <b/>
        <vertAlign val="superscript"/>
        <sz val="8"/>
        <color indexed="9"/>
        <rFont val="Arial"/>
        <family val="2"/>
      </rPr>
      <t>b</t>
    </r>
    <r>
      <rPr>
        <b/>
        <vertAlign val="subscript"/>
        <sz val="8"/>
        <color indexed="9"/>
        <rFont val="Arial"/>
        <family val="2"/>
      </rPr>
      <t>6</t>
    </r>
  </si>
  <si>
    <r>
      <t>G</t>
    </r>
    <r>
      <rPr>
        <b/>
        <vertAlign val="subscript"/>
        <sz val="8"/>
        <color indexed="9"/>
        <rFont val="Arial"/>
        <family val="2"/>
      </rPr>
      <t>6</t>
    </r>
  </si>
  <si>
    <r>
      <t>G</t>
    </r>
    <r>
      <rPr>
        <b/>
        <vertAlign val="superscript"/>
        <sz val="8"/>
        <color indexed="9"/>
        <rFont val="Arial"/>
        <family val="2"/>
      </rPr>
      <t>#</t>
    </r>
    <r>
      <rPr>
        <b/>
        <vertAlign val="subscript"/>
        <sz val="8"/>
        <color indexed="9"/>
        <rFont val="Arial"/>
        <family val="2"/>
      </rPr>
      <t>6</t>
    </r>
    <r>
      <rPr>
        <b/>
        <sz val="8"/>
        <color indexed="9"/>
        <rFont val="Arial"/>
        <family val="2"/>
      </rPr>
      <t>/A</t>
    </r>
    <r>
      <rPr>
        <b/>
        <vertAlign val="superscript"/>
        <sz val="8"/>
        <color indexed="9"/>
        <rFont val="Arial"/>
        <family val="2"/>
      </rPr>
      <t>b</t>
    </r>
    <r>
      <rPr>
        <b/>
        <vertAlign val="subscript"/>
        <sz val="8"/>
        <color indexed="9"/>
        <rFont val="Arial"/>
        <family val="2"/>
      </rPr>
      <t>6</t>
    </r>
  </si>
  <si>
    <r>
      <t>A</t>
    </r>
    <r>
      <rPr>
        <b/>
        <vertAlign val="subscript"/>
        <sz val="8"/>
        <color indexed="9"/>
        <rFont val="Arial"/>
        <family val="2"/>
      </rPr>
      <t>6</t>
    </r>
  </si>
  <si>
    <r>
      <t>A</t>
    </r>
    <r>
      <rPr>
        <b/>
        <vertAlign val="superscript"/>
        <sz val="8"/>
        <color indexed="9"/>
        <rFont val="Arial"/>
        <family val="2"/>
      </rPr>
      <t>#</t>
    </r>
    <r>
      <rPr>
        <b/>
        <vertAlign val="subscript"/>
        <sz val="8"/>
        <color indexed="9"/>
        <rFont val="Arial"/>
        <family val="2"/>
      </rPr>
      <t>6</t>
    </r>
    <r>
      <rPr>
        <b/>
        <sz val="8"/>
        <color indexed="9"/>
        <rFont val="Arial"/>
        <family val="2"/>
      </rPr>
      <t>/B</t>
    </r>
    <r>
      <rPr>
        <b/>
        <vertAlign val="superscript"/>
        <sz val="8"/>
        <color indexed="9"/>
        <rFont val="Arial"/>
        <family val="2"/>
      </rPr>
      <t>b</t>
    </r>
    <r>
      <rPr>
        <b/>
        <vertAlign val="subscript"/>
        <sz val="8"/>
        <color indexed="9"/>
        <rFont val="Arial"/>
        <family val="2"/>
      </rPr>
      <t>6</t>
    </r>
  </si>
  <si>
    <r>
      <t>B</t>
    </r>
    <r>
      <rPr>
        <b/>
        <vertAlign val="subscript"/>
        <sz val="8"/>
        <color indexed="9"/>
        <rFont val="Arial"/>
        <family val="2"/>
      </rPr>
      <t>6</t>
    </r>
  </si>
  <si>
    <r>
      <t>C</t>
    </r>
    <r>
      <rPr>
        <b/>
        <vertAlign val="subscript"/>
        <sz val="8"/>
        <color indexed="9"/>
        <rFont val="Arial"/>
        <family val="2"/>
      </rPr>
      <t>7</t>
    </r>
  </si>
  <si>
    <r>
      <t>C</t>
    </r>
    <r>
      <rPr>
        <b/>
        <vertAlign val="superscript"/>
        <sz val="8"/>
        <color indexed="9"/>
        <rFont val="Arial"/>
        <family val="2"/>
      </rPr>
      <t>#</t>
    </r>
    <r>
      <rPr>
        <b/>
        <vertAlign val="subscript"/>
        <sz val="8"/>
        <color indexed="9"/>
        <rFont val="Arial"/>
        <family val="2"/>
      </rPr>
      <t>7</t>
    </r>
    <r>
      <rPr>
        <b/>
        <sz val="8"/>
        <color indexed="9"/>
        <rFont val="Arial"/>
        <family val="2"/>
      </rPr>
      <t>/D</t>
    </r>
    <r>
      <rPr>
        <b/>
        <vertAlign val="superscript"/>
        <sz val="8"/>
        <color indexed="9"/>
        <rFont val="Arial"/>
        <family val="2"/>
      </rPr>
      <t>b</t>
    </r>
    <r>
      <rPr>
        <b/>
        <vertAlign val="subscript"/>
        <sz val="8"/>
        <color indexed="9"/>
        <rFont val="Arial"/>
        <family val="2"/>
      </rPr>
      <t>7</t>
    </r>
  </si>
  <si>
    <r>
      <t>D</t>
    </r>
    <r>
      <rPr>
        <b/>
        <vertAlign val="subscript"/>
        <sz val="8"/>
        <color indexed="9"/>
        <rFont val="Arial"/>
        <family val="2"/>
      </rPr>
      <t>7</t>
    </r>
  </si>
  <si>
    <r>
      <t>D</t>
    </r>
    <r>
      <rPr>
        <b/>
        <vertAlign val="superscript"/>
        <sz val="8"/>
        <color indexed="9"/>
        <rFont val="Arial"/>
        <family val="2"/>
      </rPr>
      <t>#</t>
    </r>
    <r>
      <rPr>
        <b/>
        <vertAlign val="subscript"/>
        <sz val="8"/>
        <color indexed="9"/>
        <rFont val="Arial"/>
        <family val="2"/>
      </rPr>
      <t>7</t>
    </r>
    <r>
      <rPr>
        <b/>
        <sz val="8"/>
        <color indexed="9"/>
        <rFont val="Arial"/>
        <family val="2"/>
      </rPr>
      <t>/E</t>
    </r>
    <r>
      <rPr>
        <b/>
        <vertAlign val="superscript"/>
        <sz val="8"/>
        <color indexed="9"/>
        <rFont val="Arial"/>
        <family val="2"/>
      </rPr>
      <t>b</t>
    </r>
    <r>
      <rPr>
        <b/>
        <vertAlign val="subscript"/>
        <sz val="8"/>
        <color indexed="9"/>
        <rFont val="Arial"/>
        <family val="2"/>
      </rPr>
      <t>7</t>
    </r>
  </si>
  <si>
    <r>
      <t>E</t>
    </r>
    <r>
      <rPr>
        <b/>
        <vertAlign val="subscript"/>
        <sz val="8"/>
        <color indexed="9"/>
        <rFont val="Arial"/>
        <family val="2"/>
      </rPr>
      <t>7</t>
    </r>
  </si>
  <si>
    <r>
      <t>F</t>
    </r>
    <r>
      <rPr>
        <b/>
        <vertAlign val="subscript"/>
        <sz val="8"/>
        <color indexed="9"/>
        <rFont val="Arial"/>
        <family val="2"/>
      </rPr>
      <t>7</t>
    </r>
  </si>
  <si>
    <r>
      <t>F</t>
    </r>
    <r>
      <rPr>
        <b/>
        <vertAlign val="superscript"/>
        <sz val="8"/>
        <color indexed="9"/>
        <rFont val="Arial"/>
        <family val="2"/>
      </rPr>
      <t>#</t>
    </r>
    <r>
      <rPr>
        <b/>
        <vertAlign val="subscript"/>
        <sz val="8"/>
        <color indexed="9"/>
        <rFont val="Arial"/>
        <family val="2"/>
      </rPr>
      <t>7</t>
    </r>
    <r>
      <rPr>
        <b/>
        <sz val="8"/>
        <color indexed="9"/>
        <rFont val="Arial"/>
        <family val="2"/>
      </rPr>
      <t>/G</t>
    </r>
    <r>
      <rPr>
        <b/>
        <vertAlign val="superscript"/>
        <sz val="8"/>
        <color indexed="9"/>
        <rFont val="Arial"/>
        <family val="2"/>
      </rPr>
      <t>b</t>
    </r>
    <r>
      <rPr>
        <b/>
        <vertAlign val="subscript"/>
        <sz val="8"/>
        <color indexed="9"/>
        <rFont val="Arial"/>
        <family val="2"/>
      </rPr>
      <t>7</t>
    </r>
  </si>
  <si>
    <r>
      <t>G</t>
    </r>
    <r>
      <rPr>
        <b/>
        <vertAlign val="subscript"/>
        <sz val="8"/>
        <color indexed="9"/>
        <rFont val="Arial"/>
        <family val="2"/>
      </rPr>
      <t>7</t>
    </r>
  </si>
  <si>
    <r>
      <t>G</t>
    </r>
    <r>
      <rPr>
        <b/>
        <vertAlign val="superscript"/>
        <sz val="8"/>
        <color indexed="9"/>
        <rFont val="Arial"/>
        <family val="2"/>
      </rPr>
      <t>#</t>
    </r>
    <r>
      <rPr>
        <b/>
        <vertAlign val="subscript"/>
        <sz val="8"/>
        <color indexed="9"/>
        <rFont val="Arial"/>
        <family val="2"/>
      </rPr>
      <t>7</t>
    </r>
    <r>
      <rPr>
        <b/>
        <sz val="8"/>
        <color indexed="9"/>
        <rFont val="Arial"/>
        <family val="2"/>
      </rPr>
      <t>/A</t>
    </r>
    <r>
      <rPr>
        <b/>
        <vertAlign val="superscript"/>
        <sz val="8"/>
        <color indexed="9"/>
        <rFont val="Arial"/>
        <family val="2"/>
      </rPr>
      <t>b</t>
    </r>
    <r>
      <rPr>
        <b/>
        <vertAlign val="subscript"/>
        <sz val="8"/>
        <color indexed="9"/>
        <rFont val="Arial"/>
        <family val="2"/>
      </rPr>
      <t>7</t>
    </r>
  </si>
  <si>
    <r>
      <t>A</t>
    </r>
    <r>
      <rPr>
        <b/>
        <vertAlign val="subscript"/>
        <sz val="8"/>
        <color indexed="9"/>
        <rFont val="Arial"/>
        <family val="2"/>
      </rPr>
      <t>7</t>
    </r>
  </si>
  <si>
    <r>
      <t>A</t>
    </r>
    <r>
      <rPr>
        <b/>
        <vertAlign val="superscript"/>
        <sz val="8"/>
        <color indexed="9"/>
        <rFont val="Arial"/>
        <family val="2"/>
      </rPr>
      <t>#</t>
    </r>
    <r>
      <rPr>
        <b/>
        <vertAlign val="subscript"/>
        <sz val="8"/>
        <color indexed="9"/>
        <rFont val="Arial"/>
        <family val="2"/>
      </rPr>
      <t>7</t>
    </r>
    <r>
      <rPr>
        <b/>
        <sz val="8"/>
        <color indexed="9"/>
        <rFont val="Arial"/>
        <family val="2"/>
      </rPr>
      <t>/B</t>
    </r>
    <r>
      <rPr>
        <b/>
        <vertAlign val="superscript"/>
        <sz val="8"/>
        <color indexed="9"/>
        <rFont val="Arial"/>
        <family val="2"/>
      </rPr>
      <t>b</t>
    </r>
    <r>
      <rPr>
        <b/>
        <vertAlign val="subscript"/>
        <sz val="8"/>
        <color indexed="9"/>
        <rFont val="Arial"/>
        <family val="2"/>
      </rPr>
      <t>7</t>
    </r>
  </si>
  <si>
    <r>
      <t>B</t>
    </r>
    <r>
      <rPr>
        <b/>
        <vertAlign val="subscript"/>
        <sz val="8"/>
        <color indexed="9"/>
        <rFont val="Arial"/>
        <family val="2"/>
      </rPr>
      <t>7</t>
    </r>
  </si>
  <si>
    <r>
      <t>C</t>
    </r>
    <r>
      <rPr>
        <b/>
        <vertAlign val="subscript"/>
        <sz val="8"/>
        <color indexed="9"/>
        <rFont val="Arial"/>
        <family val="2"/>
      </rPr>
      <t>8</t>
    </r>
  </si>
  <si>
    <r>
      <t>C</t>
    </r>
    <r>
      <rPr>
        <b/>
        <vertAlign val="superscript"/>
        <sz val="8"/>
        <color indexed="9"/>
        <rFont val="Arial"/>
        <family val="2"/>
      </rPr>
      <t>#</t>
    </r>
    <r>
      <rPr>
        <b/>
        <vertAlign val="subscript"/>
        <sz val="8"/>
        <color indexed="9"/>
        <rFont val="Arial"/>
        <family val="2"/>
      </rPr>
      <t>8</t>
    </r>
    <r>
      <rPr>
        <b/>
        <sz val="8"/>
        <color indexed="9"/>
        <rFont val="Arial"/>
        <family val="2"/>
      </rPr>
      <t>/D</t>
    </r>
    <r>
      <rPr>
        <b/>
        <vertAlign val="superscript"/>
        <sz val="8"/>
        <color indexed="9"/>
        <rFont val="Arial"/>
        <family val="2"/>
      </rPr>
      <t>b</t>
    </r>
    <r>
      <rPr>
        <b/>
        <vertAlign val="subscript"/>
        <sz val="8"/>
        <color indexed="9"/>
        <rFont val="Arial"/>
        <family val="2"/>
      </rPr>
      <t>8</t>
    </r>
  </si>
  <si>
    <r>
      <t>D</t>
    </r>
    <r>
      <rPr>
        <b/>
        <vertAlign val="subscript"/>
        <sz val="8"/>
        <color indexed="9"/>
        <rFont val="Arial"/>
        <family val="2"/>
      </rPr>
      <t>8</t>
    </r>
  </si>
  <si>
    <r>
      <t>D</t>
    </r>
    <r>
      <rPr>
        <b/>
        <vertAlign val="superscript"/>
        <sz val="8"/>
        <color indexed="9"/>
        <rFont val="Arial"/>
        <family val="2"/>
      </rPr>
      <t>#</t>
    </r>
    <r>
      <rPr>
        <b/>
        <vertAlign val="subscript"/>
        <sz val="8"/>
        <color indexed="9"/>
        <rFont val="Arial"/>
        <family val="2"/>
      </rPr>
      <t>8</t>
    </r>
    <r>
      <rPr>
        <b/>
        <sz val="8"/>
        <color indexed="9"/>
        <rFont val="Arial"/>
        <family val="2"/>
      </rPr>
      <t>/E</t>
    </r>
    <r>
      <rPr>
        <b/>
        <vertAlign val="superscript"/>
        <sz val="8"/>
        <color indexed="9"/>
        <rFont val="Arial"/>
        <family val="2"/>
      </rPr>
      <t>b</t>
    </r>
    <r>
      <rPr>
        <b/>
        <vertAlign val="subscript"/>
        <sz val="8"/>
        <color indexed="9"/>
        <rFont val="Arial"/>
        <family val="2"/>
      </rPr>
      <t>8</t>
    </r>
  </si>
  <si>
    <t>All areas in black contain calculations. Do not attempt to click in any black area as you may disrupt a calculation. Since the entire calculator is growth dependent, (every piece relies on every other piece), a single error will render the calculator usless from that point on and will display incorrect graphs.  This calculator displays the human brain frequency range, how it coincides with the keys on a piano and how the species in general is effected by population of frequency kinds.</t>
  </si>
  <si>
    <t>Notes assigned to piano keyboard keys do correspond to frequencies of brain function. Ancient cultures used 5 notes, while modern cultures add 7 primary notes to make 12 total notes.</t>
  </si>
  <si>
    <t>HUMAN KIND</t>
  </si>
  <si>
    <t>TOTAL SPECIES</t>
  </si>
  <si>
    <t>CONTRIBUTION</t>
  </si>
  <si>
    <t>Average Human Brain Frequency</t>
  </si>
  <si>
    <t>PIANO KEYS</t>
  </si>
  <si>
    <t>This calculator employs Archtectural Programming Environment Process Flow. DO NOT CHANGE ANY CALCULATIONS.  BAR IN RED IS PIANO TUNED. BAR IN BLUE IS HUMAN FREQUENCY.</t>
  </si>
  <si>
    <t>Enter plus or minus to change balance of kinds. Percentage of kinds in species will not change. This changes the weight of kinds.</t>
  </si>
  <si>
    <t>THIS WORK IS COPYRIGHT © 2003 LEE KENT HEMPFLING, ENTICY INSTITUTE AND MAY NOT BE AMENDED, ADAPTED OR DISTRIBUTED WITHOUT EXPRESS WRITTEN CONCENT OF THE COPYRIGHT HOLDER. COPIES OF THIS FILE ARE AVAILBLE THROUGH HTTP://WWW.ENTICYPRESS.COM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</si>
</sst>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00"/>
    <numFmt numFmtId="168" formatCode="0.0000000000000000"/>
  </numFmts>
  <fonts count="21">
    <font>
      <sz val="10"/>
      <name val="Arial"/>
      <family val="0"/>
    </font>
    <font>
      <sz val="10"/>
      <color indexed="9"/>
      <name val="Arial"/>
      <family val="2"/>
    </font>
    <font>
      <b/>
      <sz val="10"/>
      <name val="Arial"/>
      <family val="2"/>
    </font>
    <font>
      <b/>
      <sz val="10"/>
      <color indexed="9"/>
      <name val="Arial"/>
      <family val="2"/>
    </font>
    <font>
      <b/>
      <sz val="10"/>
      <color indexed="10"/>
      <name val="Arial"/>
      <family val="2"/>
    </font>
    <font>
      <b/>
      <sz val="10"/>
      <color indexed="12"/>
      <name val="Arial"/>
      <family val="2"/>
    </font>
    <font>
      <b/>
      <sz val="10"/>
      <color indexed="8"/>
      <name val="Arial"/>
      <family val="2"/>
    </font>
    <font>
      <sz val="8"/>
      <name val="Arial"/>
      <family val="2"/>
    </font>
    <font>
      <b/>
      <sz val="12"/>
      <name val="Arial"/>
      <family val="0"/>
    </font>
    <font>
      <b/>
      <sz val="12"/>
      <color indexed="9"/>
      <name val="Arial"/>
      <family val="2"/>
    </font>
    <font>
      <b/>
      <sz val="8"/>
      <color indexed="9"/>
      <name val="Arial"/>
      <family val="2"/>
    </font>
    <font>
      <b/>
      <vertAlign val="subscript"/>
      <sz val="8"/>
      <color indexed="9"/>
      <name val="Arial"/>
      <family val="2"/>
    </font>
    <font>
      <b/>
      <vertAlign val="superscript"/>
      <sz val="8"/>
      <color indexed="9"/>
      <name val="Arial"/>
      <family val="2"/>
    </font>
    <font>
      <sz val="8"/>
      <color indexed="9"/>
      <name val="Arial"/>
      <family val="2"/>
    </font>
    <font>
      <b/>
      <u val="single"/>
      <sz val="10"/>
      <color indexed="13"/>
      <name val="Arial"/>
      <family val="2"/>
    </font>
    <font>
      <sz val="10"/>
      <color indexed="13"/>
      <name val="Arial"/>
      <family val="2"/>
    </font>
    <font>
      <sz val="10"/>
      <color indexed="8"/>
      <name val="Arial"/>
      <family val="2"/>
    </font>
    <font>
      <b/>
      <sz val="14"/>
      <name val="Arial"/>
      <family val="2"/>
    </font>
    <font>
      <b/>
      <sz val="8"/>
      <color indexed="8"/>
      <name val="Arial"/>
      <family val="2"/>
    </font>
    <font>
      <b/>
      <sz val="22"/>
      <color indexed="13"/>
      <name val="Arial"/>
      <family val="2"/>
    </font>
    <font>
      <sz val="8"/>
      <color indexed="8"/>
      <name val="Arial"/>
      <family val="2"/>
    </font>
  </fonts>
  <fills count="7">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11"/>
        <bgColor indexed="64"/>
      </patternFill>
    </fill>
    <fill>
      <patternFill patternType="solid">
        <fgColor indexed="13"/>
        <bgColor indexed="64"/>
      </patternFill>
    </fill>
  </fills>
  <borders count="10">
    <border>
      <left/>
      <right/>
      <top/>
      <bottom/>
      <diagonal/>
    </border>
    <border>
      <left style="thin"/>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0" borderId="0" xfId="0" applyFill="1" applyAlignment="1">
      <alignment/>
    </xf>
    <xf numFmtId="0" fontId="3" fillId="2" borderId="0" xfId="0" applyFont="1" applyFill="1" applyAlignment="1">
      <alignment horizontal="center"/>
    </xf>
    <xf numFmtId="0" fontId="0" fillId="2" borderId="0" xfId="0" applyFill="1" applyAlignment="1">
      <alignment/>
    </xf>
    <xf numFmtId="0" fontId="4" fillId="0" borderId="0" xfId="0" applyFont="1" applyFill="1" applyAlignment="1">
      <alignment/>
    </xf>
    <xf numFmtId="0" fontId="3" fillId="3" borderId="0" xfId="0" applyFont="1" applyFill="1" applyAlignment="1">
      <alignment/>
    </xf>
    <xf numFmtId="0" fontId="5" fillId="0" borderId="0" xfId="0" applyFont="1" applyFill="1" applyAlignment="1">
      <alignment/>
    </xf>
    <xf numFmtId="0" fontId="3" fillId="4" borderId="0" xfId="0" applyFont="1" applyFill="1" applyAlignment="1">
      <alignment/>
    </xf>
    <xf numFmtId="10" fontId="3" fillId="3" borderId="0" xfId="0" applyNumberFormat="1" applyFont="1" applyFill="1" applyAlignment="1">
      <alignment/>
    </xf>
    <xf numFmtId="10" fontId="3" fillId="4" borderId="0" xfId="0" applyNumberFormat="1" applyFont="1" applyFill="1" applyAlignment="1">
      <alignmen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0" fillId="2" borderId="0" xfId="0" applyFill="1" applyBorder="1" applyAlignment="1">
      <alignment horizontal="center" wrapText="1"/>
    </xf>
    <xf numFmtId="0" fontId="6" fillId="5" borderId="0" xfId="0" applyFont="1" applyFill="1" applyBorder="1" applyAlignment="1">
      <alignment horizontal="right" vertical="center" wrapText="1"/>
    </xf>
    <xf numFmtId="0" fontId="6" fillId="5" borderId="0" xfId="0" applyFont="1" applyFill="1" applyBorder="1" applyAlignment="1">
      <alignment horizontal="center" vertical="center" wrapText="1"/>
    </xf>
    <xf numFmtId="0" fontId="10" fillId="2" borderId="3" xfId="0" applyFont="1" applyFill="1" applyBorder="1" applyAlignment="1">
      <alignment horizontal="center" wrapText="1"/>
    </xf>
    <xf numFmtId="0" fontId="10" fillId="2" borderId="4" xfId="0" applyFont="1" applyFill="1" applyBorder="1" applyAlignment="1">
      <alignment horizontal="center" wrapText="1"/>
    </xf>
    <xf numFmtId="0" fontId="7" fillId="2" borderId="0" xfId="0" applyFont="1" applyFill="1" applyBorder="1" applyAlignment="1">
      <alignment horizontal="center" wrapText="1"/>
    </xf>
    <xf numFmtId="0" fontId="7" fillId="2" borderId="0" xfId="0" applyFont="1" applyFill="1" applyAlignment="1">
      <alignment/>
    </xf>
    <xf numFmtId="0" fontId="6" fillId="2" borderId="0" xfId="0" applyFont="1" applyFill="1" applyAlignment="1">
      <alignment/>
    </xf>
    <xf numFmtId="168" fontId="6" fillId="2" borderId="0" xfId="0" applyNumberFormat="1" applyFont="1" applyFill="1" applyAlignment="1">
      <alignment/>
    </xf>
    <xf numFmtId="0" fontId="16" fillId="2" borderId="0" xfId="0" applyFont="1" applyFill="1" applyAlignment="1">
      <alignment/>
    </xf>
    <xf numFmtId="0" fontId="1" fillId="2" borderId="0" xfId="0" applyFont="1" applyFill="1" applyAlignment="1">
      <alignment/>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0" fillId="3" borderId="4" xfId="0" applyFont="1" applyFill="1" applyBorder="1" applyAlignment="1">
      <alignment horizontal="center" wrapText="1"/>
    </xf>
    <xf numFmtId="0" fontId="13" fillId="4" borderId="0" xfId="0" applyFont="1" applyFill="1" applyAlignment="1">
      <alignment/>
    </xf>
    <xf numFmtId="0" fontId="13" fillId="4" borderId="0" xfId="0" applyFont="1" applyFill="1" applyAlignment="1">
      <alignment vertical="top"/>
    </xf>
    <xf numFmtId="0" fontId="15" fillId="2" borderId="0" xfId="0" applyFont="1" applyFill="1" applyAlignment="1">
      <alignment/>
    </xf>
    <xf numFmtId="0" fontId="19" fillId="2" borderId="0" xfId="0" applyFont="1" applyFill="1" applyAlignment="1">
      <alignment horizontal="center" vertical="center" textRotation="90" wrapText="1"/>
    </xf>
    <xf numFmtId="0" fontId="1" fillId="2" borderId="0" xfId="0" applyFont="1" applyFill="1" applyAlignment="1">
      <alignment horizontal="justify" vertical="top" wrapText="1"/>
    </xf>
    <xf numFmtId="0" fontId="0" fillId="0" borderId="0" xfId="0" applyAlignment="1">
      <alignment horizontal="justify" vertical="top" wrapText="1"/>
    </xf>
    <xf numFmtId="0" fontId="13" fillId="2" borderId="0" xfId="0" applyFont="1" applyFill="1" applyAlignment="1">
      <alignment horizontal="center" vertical="center"/>
    </xf>
    <xf numFmtId="0" fontId="1" fillId="0" borderId="0" xfId="0" applyFont="1" applyAlignment="1">
      <alignment horizontal="center" vertical="center"/>
    </xf>
    <xf numFmtId="0" fontId="18" fillId="5" borderId="0"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6" fillId="2" borderId="0" xfId="0" applyFont="1" applyFill="1" applyAlignment="1">
      <alignment horizontal="center" vertical="center" wrapText="1"/>
    </xf>
    <xf numFmtId="0" fontId="15" fillId="2" borderId="5" xfId="0" applyFont="1" applyFill="1" applyBorder="1" applyAlignment="1">
      <alignment horizontal="justify" vertical="top" wrapText="1"/>
    </xf>
    <xf numFmtId="0" fontId="15" fillId="2" borderId="6" xfId="0" applyFont="1" applyFill="1" applyBorder="1" applyAlignment="1">
      <alignment horizontal="justify" vertical="top" wrapText="1"/>
    </xf>
    <xf numFmtId="0" fontId="15" fillId="2" borderId="1" xfId="0" applyFont="1" applyFill="1" applyBorder="1" applyAlignment="1">
      <alignment horizontal="justify" vertical="top" wrapText="1"/>
    </xf>
    <xf numFmtId="0" fontId="15" fillId="2" borderId="2" xfId="0" applyFont="1" applyFill="1" applyBorder="1" applyAlignment="1">
      <alignment horizontal="justify" vertical="top" wrapText="1"/>
    </xf>
    <xf numFmtId="0" fontId="14" fillId="2" borderId="7" xfId="0" applyFont="1" applyFill="1" applyBorder="1" applyAlignment="1">
      <alignment horizontal="center" vertical="top" wrapText="1"/>
    </xf>
    <xf numFmtId="0" fontId="14" fillId="2" borderId="8" xfId="0" applyFont="1" applyFill="1" applyBorder="1" applyAlignment="1">
      <alignment horizontal="center" vertical="top" wrapText="1"/>
    </xf>
    <xf numFmtId="0" fontId="9" fillId="2" borderId="0" xfId="0" applyFont="1" applyFill="1" applyAlignment="1">
      <alignment horizontal="justify" vertical="center" wrapText="1"/>
    </xf>
    <xf numFmtId="0" fontId="20" fillId="6" borderId="9"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Exponential Variance</a:t>
            </a:r>
          </a:p>
        </c:rich>
      </c:tx>
      <c:layout/>
      <c:spPr>
        <a:noFill/>
        <a:ln>
          <a:noFill/>
        </a:ln>
      </c:spPr>
    </c:title>
    <c:view3D>
      <c:rotX val="15"/>
      <c:rotY val="20"/>
      <c:depthPercent val="100"/>
      <c:rAngAx val="0"/>
      <c:perspective val="30"/>
    </c:view3D>
    <c:plotArea>
      <c:layout/>
      <c:line3DChart>
        <c:grouping val="standard"/>
        <c:varyColors val="0"/>
        <c:ser>
          <c:idx val="0"/>
          <c:order val="0"/>
          <c:tx>
            <c:v>Exponential Note Scale</c:v>
          </c:tx>
          <c:extLst>
            <c:ext xmlns:c14="http://schemas.microsoft.com/office/drawing/2007/8/2/chart" uri="{6F2FDCE9-48DA-4B69-8628-5D25D57E5C99}">
              <c14:invertSolidFillFmt>
                <c14:spPr>
                  <a:solidFill>
                    <a:srgbClr val="000000"/>
                  </a:solidFill>
                </c14:spPr>
              </c14:invertSolidFillFmt>
            </c:ext>
          </c:extLst>
          <c:marker>
            <c:symbol val="none"/>
          </c:marker>
          <c:val>
            <c:numRef>
              <c:f>CALCULATOR!$C$8:$N$8</c:f>
              <c:numCache>
                <c:ptCount val="12"/>
                <c:pt idx="0">
                  <c:v>16.35</c:v>
                </c:pt>
                <c:pt idx="1">
                  <c:v>17.32</c:v>
                </c:pt>
                <c:pt idx="2">
                  <c:v>18.35</c:v>
                </c:pt>
                <c:pt idx="3">
                  <c:v>19.45</c:v>
                </c:pt>
                <c:pt idx="4">
                  <c:v>20.6</c:v>
                </c:pt>
                <c:pt idx="5">
                  <c:v>21.83</c:v>
                </c:pt>
                <c:pt idx="6">
                  <c:v>23.12</c:v>
                </c:pt>
                <c:pt idx="7">
                  <c:v>24.5</c:v>
                </c:pt>
                <c:pt idx="8">
                  <c:v>25.96</c:v>
                </c:pt>
                <c:pt idx="9">
                  <c:v>27.5</c:v>
                </c:pt>
                <c:pt idx="10">
                  <c:v>29.14</c:v>
                </c:pt>
                <c:pt idx="11">
                  <c:v>30.87</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val>
            <c:numRef>
              <c:f>CALCULATOR!$C$9:$N$9</c:f>
              <c:numCache>
                <c:ptCount val="12"/>
                <c:pt idx="0">
                  <c:v>16.338677830576778</c:v>
                </c:pt>
                <c:pt idx="1">
                  <c:v>17.308677830576777</c:v>
                </c:pt>
                <c:pt idx="2">
                  <c:v>18.338677830576778</c:v>
                </c:pt>
                <c:pt idx="3">
                  <c:v>19.438677830576776</c:v>
                </c:pt>
                <c:pt idx="4">
                  <c:v>20.588677830576778</c:v>
                </c:pt>
                <c:pt idx="5">
                  <c:v>21.818677830576775</c:v>
                </c:pt>
                <c:pt idx="6">
                  <c:v>23.108677830576777</c:v>
                </c:pt>
                <c:pt idx="7">
                  <c:v>24.488677830576776</c:v>
                </c:pt>
                <c:pt idx="8">
                  <c:v>25.948677830576777</c:v>
                </c:pt>
                <c:pt idx="9">
                  <c:v>27.488677830576776</c:v>
                </c:pt>
                <c:pt idx="10">
                  <c:v>29.128677830576777</c:v>
                </c:pt>
                <c:pt idx="11">
                  <c:v>30.858677830576777</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Ref>
              <c:f>CALCULATOR!$C$14:$N$14</c:f>
              <c:numCache>
                <c:ptCount val="12"/>
                <c:pt idx="0">
                  <c:v>32.7</c:v>
                </c:pt>
                <c:pt idx="1">
                  <c:v>34.65</c:v>
                </c:pt>
                <c:pt idx="2">
                  <c:v>36.71</c:v>
                </c:pt>
                <c:pt idx="3">
                  <c:v>38.89</c:v>
                </c:pt>
                <c:pt idx="4">
                  <c:v>41.2</c:v>
                </c:pt>
                <c:pt idx="5">
                  <c:v>43.65</c:v>
                </c:pt>
                <c:pt idx="6">
                  <c:v>46.25</c:v>
                </c:pt>
                <c:pt idx="7">
                  <c:v>49</c:v>
                </c:pt>
                <c:pt idx="8">
                  <c:v>51.91</c:v>
                </c:pt>
                <c:pt idx="9">
                  <c:v>55</c:v>
                </c:pt>
                <c:pt idx="10">
                  <c:v>58.27</c:v>
                </c:pt>
                <c:pt idx="11">
                  <c:v>61.74</c:v>
                </c:pt>
              </c:numCache>
            </c:numRef>
          </c:val>
          <c:smooth val="0"/>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val>
            <c:numRef>
              <c:f>CALCULATOR!$C$15:$N$15</c:f>
              <c:numCache>
                <c:ptCount val="12"/>
                <c:pt idx="0">
                  <c:v>32.66735566115356</c:v>
                </c:pt>
                <c:pt idx="1">
                  <c:v>34.61735566115355</c:v>
                </c:pt>
                <c:pt idx="2">
                  <c:v>36.677355661153555</c:v>
                </c:pt>
                <c:pt idx="3">
                  <c:v>38.857355661153555</c:v>
                </c:pt>
                <c:pt idx="4">
                  <c:v>41.16735566115356</c:v>
                </c:pt>
                <c:pt idx="5">
                  <c:v>43.61735566115355</c:v>
                </c:pt>
                <c:pt idx="6">
                  <c:v>46.217355661153555</c:v>
                </c:pt>
                <c:pt idx="7">
                  <c:v>48.967355661153555</c:v>
                </c:pt>
                <c:pt idx="8">
                  <c:v>51.87735566115355</c:v>
                </c:pt>
                <c:pt idx="9">
                  <c:v>54.967355661153555</c:v>
                </c:pt>
                <c:pt idx="10">
                  <c:v>58.23735566115356</c:v>
                </c:pt>
                <c:pt idx="11">
                  <c:v>61.70735566115356</c:v>
                </c:pt>
              </c:numCache>
            </c:numRef>
          </c:val>
          <c:smooth val="0"/>
        </c:ser>
        <c:ser>
          <c:idx val="4"/>
          <c:order val="4"/>
          <c:extLst>
            <c:ext xmlns:c14="http://schemas.microsoft.com/office/drawing/2007/8/2/chart" uri="{6F2FDCE9-48DA-4B69-8628-5D25D57E5C99}">
              <c14:invertSolidFillFmt>
                <c14:spPr>
                  <a:solidFill>
                    <a:srgbClr val="000000"/>
                  </a:solidFill>
                </c14:spPr>
              </c14:invertSolidFillFmt>
            </c:ext>
          </c:extLst>
          <c:marker>
            <c:symbol val="none"/>
          </c:marker>
          <c:val>
            <c:numRef>
              <c:f>CALCULATOR!$C$20:$N$20</c:f>
              <c:numCache>
                <c:ptCount val="12"/>
                <c:pt idx="0">
                  <c:v>65.41</c:v>
                </c:pt>
                <c:pt idx="1">
                  <c:v>69.3</c:v>
                </c:pt>
                <c:pt idx="2">
                  <c:v>73.42</c:v>
                </c:pt>
                <c:pt idx="3">
                  <c:v>77.78</c:v>
                </c:pt>
                <c:pt idx="4">
                  <c:v>82.41</c:v>
                </c:pt>
                <c:pt idx="5">
                  <c:v>87.31</c:v>
                </c:pt>
                <c:pt idx="6">
                  <c:v>92.5</c:v>
                </c:pt>
                <c:pt idx="7">
                  <c:v>98</c:v>
                </c:pt>
                <c:pt idx="8">
                  <c:v>103.83</c:v>
                </c:pt>
                <c:pt idx="9">
                  <c:v>110</c:v>
                </c:pt>
                <c:pt idx="10">
                  <c:v>116.54</c:v>
                </c:pt>
                <c:pt idx="11">
                  <c:v>123.47</c:v>
                </c:pt>
              </c:numCache>
            </c:numRef>
          </c:val>
          <c:smooth val="0"/>
        </c:ser>
        <c:ser>
          <c:idx val="5"/>
          <c:order val="5"/>
          <c:extLst>
            <c:ext xmlns:c14="http://schemas.microsoft.com/office/drawing/2007/8/2/chart" uri="{6F2FDCE9-48DA-4B69-8628-5D25D57E5C99}">
              <c14:invertSolidFillFmt>
                <c14:spPr>
                  <a:solidFill>
                    <a:srgbClr val="000000"/>
                  </a:solidFill>
                </c14:spPr>
              </c14:invertSolidFillFmt>
            </c:ext>
          </c:extLst>
          <c:marker>
            <c:symbol val="none"/>
          </c:marker>
          <c:val>
            <c:numRef>
              <c:f>CALCULATOR!$C$21:$N$21</c:f>
              <c:numCache>
                <c:ptCount val="12"/>
                <c:pt idx="0">
                  <c:v>72.88471132230711</c:v>
                </c:pt>
                <c:pt idx="1">
                  <c:v>73.11471132230712</c:v>
                </c:pt>
                <c:pt idx="2">
                  <c:v>73.35471132230711</c:v>
                </c:pt>
                <c:pt idx="3">
                  <c:v>73.6247113223071</c:v>
                </c:pt>
                <c:pt idx="4">
                  <c:v>73.89471132230712</c:v>
                </c:pt>
                <c:pt idx="5">
                  <c:v>74.18471132230711</c:v>
                </c:pt>
                <c:pt idx="6">
                  <c:v>74.49471132230711</c:v>
                </c:pt>
                <c:pt idx="7">
                  <c:v>74.82471132230711</c:v>
                </c:pt>
                <c:pt idx="8">
                  <c:v>75.16471132230711</c:v>
                </c:pt>
                <c:pt idx="9">
                  <c:v>75.53471132230712</c:v>
                </c:pt>
                <c:pt idx="10">
                  <c:v>75.9247113223071</c:v>
                </c:pt>
                <c:pt idx="11">
                  <c:v>76.33471132230711</c:v>
                </c:pt>
              </c:numCache>
            </c:numRef>
          </c:val>
          <c:smooth val="0"/>
        </c:ser>
        <c:ser>
          <c:idx val="6"/>
          <c:order val="6"/>
          <c:extLst>
            <c:ext xmlns:c14="http://schemas.microsoft.com/office/drawing/2007/8/2/chart" uri="{6F2FDCE9-48DA-4B69-8628-5D25D57E5C99}">
              <c14:invertSolidFillFmt>
                <c14:spPr>
                  <a:solidFill>
                    <a:srgbClr val="000000"/>
                  </a:solidFill>
                </c14:spPr>
              </c14:invertSolidFillFmt>
            </c:ext>
          </c:extLst>
          <c:marker>
            <c:symbol val="none"/>
          </c:marker>
          <c:val>
            <c:numRef>
              <c:f>CALCULATOR!$C$26:$N$26</c:f>
              <c:numCache>
                <c:ptCount val="12"/>
                <c:pt idx="0">
                  <c:v>130.81</c:v>
                </c:pt>
                <c:pt idx="1">
                  <c:v>138.59</c:v>
                </c:pt>
                <c:pt idx="2">
                  <c:v>146.83</c:v>
                </c:pt>
                <c:pt idx="3">
                  <c:v>155.56</c:v>
                </c:pt>
                <c:pt idx="4">
                  <c:v>164.81</c:v>
                </c:pt>
                <c:pt idx="5">
                  <c:v>174.61</c:v>
                </c:pt>
                <c:pt idx="6">
                  <c:v>185</c:v>
                </c:pt>
                <c:pt idx="7">
                  <c:v>196</c:v>
                </c:pt>
                <c:pt idx="8">
                  <c:v>207.65</c:v>
                </c:pt>
                <c:pt idx="9">
                  <c:v>220</c:v>
                </c:pt>
                <c:pt idx="10">
                  <c:v>233.08</c:v>
                </c:pt>
                <c:pt idx="11">
                  <c:v>246.94</c:v>
                </c:pt>
              </c:numCache>
            </c:numRef>
          </c:val>
          <c:smooth val="0"/>
        </c:ser>
        <c:ser>
          <c:idx val="7"/>
          <c:order val="7"/>
          <c:extLst>
            <c:ext xmlns:c14="http://schemas.microsoft.com/office/drawing/2007/8/2/chart" uri="{6F2FDCE9-48DA-4B69-8628-5D25D57E5C99}">
              <c14:invertSolidFillFmt>
                <c14:spPr>
                  <a:solidFill>
                    <a:srgbClr val="000000"/>
                  </a:solidFill>
                </c14:spPr>
              </c14:invertSolidFillFmt>
            </c:ext>
          </c:extLst>
          <c:marker>
            <c:symbol val="none"/>
          </c:marker>
          <c:val>
            <c:numRef>
              <c:f>CALCULATOR!$C$27:$N$27</c:f>
              <c:numCache>
                <c:ptCount val="12"/>
                <c:pt idx="0">
                  <c:v>130.6894226446142</c:v>
                </c:pt>
                <c:pt idx="1">
                  <c:v>138.4694226446142</c:v>
                </c:pt>
                <c:pt idx="2">
                  <c:v>146.70942264461422</c:v>
                </c:pt>
                <c:pt idx="3">
                  <c:v>155.4394226446142</c:v>
                </c:pt>
                <c:pt idx="4">
                  <c:v>164.6894226446142</c:v>
                </c:pt>
                <c:pt idx="5">
                  <c:v>174.48942264461422</c:v>
                </c:pt>
                <c:pt idx="6">
                  <c:v>184.8794226446142</c:v>
                </c:pt>
                <c:pt idx="7">
                  <c:v>195.8794226446142</c:v>
                </c:pt>
                <c:pt idx="8">
                  <c:v>207.52942264461421</c:v>
                </c:pt>
                <c:pt idx="9">
                  <c:v>219.8794226446142</c:v>
                </c:pt>
                <c:pt idx="10">
                  <c:v>232.95942264461422</c:v>
                </c:pt>
                <c:pt idx="11">
                  <c:v>246.8194226446142</c:v>
                </c:pt>
              </c:numCache>
            </c:numRef>
          </c:val>
          <c:smooth val="0"/>
        </c:ser>
        <c:ser>
          <c:idx val="8"/>
          <c:order val="8"/>
          <c:extLst>
            <c:ext xmlns:c14="http://schemas.microsoft.com/office/drawing/2007/8/2/chart" uri="{6F2FDCE9-48DA-4B69-8628-5D25D57E5C99}">
              <c14:invertSolidFillFmt>
                <c14:spPr>
                  <a:solidFill>
                    <a:srgbClr val="000000"/>
                  </a:solidFill>
                </c14:spPr>
              </c14:invertSolidFillFmt>
            </c:ext>
          </c:extLst>
          <c:marker>
            <c:symbol val="none"/>
          </c:marker>
          <c:val>
            <c:numRef>
              <c:f>CALCULATOR!$C$32:$N$32</c:f>
              <c:numCache>
                <c:ptCount val="12"/>
                <c:pt idx="0">
                  <c:v>261.63</c:v>
                </c:pt>
                <c:pt idx="1">
                  <c:v>277.18</c:v>
                </c:pt>
                <c:pt idx="2">
                  <c:v>293.66</c:v>
                </c:pt>
                <c:pt idx="3">
                  <c:v>311.13</c:v>
                </c:pt>
                <c:pt idx="4">
                  <c:v>329.63</c:v>
                </c:pt>
                <c:pt idx="5">
                  <c:v>349.23</c:v>
                </c:pt>
                <c:pt idx="6">
                  <c:v>369.99</c:v>
                </c:pt>
                <c:pt idx="7">
                  <c:v>392</c:v>
                </c:pt>
                <c:pt idx="8">
                  <c:v>415.3</c:v>
                </c:pt>
                <c:pt idx="9">
                  <c:v>440</c:v>
                </c:pt>
                <c:pt idx="10">
                  <c:v>466.16</c:v>
                </c:pt>
                <c:pt idx="11">
                  <c:v>493.88</c:v>
                </c:pt>
              </c:numCache>
            </c:numRef>
          </c:val>
          <c:smooth val="0"/>
        </c:ser>
        <c:ser>
          <c:idx val="9"/>
          <c:order val="9"/>
          <c:extLst>
            <c:ext xmlns:c14="http://schemas.microsoft.com/office/drawing/2007/8/2/chart" uri="{6F2FDCE9-48DA-4B69-8628-5D25D57E5C99}">
              <c14:invertSolidFillFmt>
                <c14:spPr>
                  <a:solidFill>
                    <a:srgbClr val="000000"/>
                  </a:solidFill>
                </c14:spPr>
              </c14:invertSolidFillFmt>
            </c:ext>
          </c:extLst>
          <c:marker>
            <c:symbol val="none"/>
          </c:marker>
          <c:val>
            <c:numRef>
              <c:f>CALCULATOR!$C$33:$N$33</c:f>
              <c:numCache>
                <c:ptCount val="12"/>
                <c:pt idx="0">
                  <c:v>261.3888452892284</c:v>
                </c:pt>
                <c:pt idx="1">
                  <c:v>276.9388452892284</c:v>
                </c:pt>
                <c:pt idx="2">
                  <c:v>293.41884528922844</c:v>
                </c:pt>
                <c:pt idx="3">
                  <c:v>310.8888452892284</c:v>
                </c:pt>
                <c:pt idx="4">
                  <c:v>329.3888452892284</c:v>
                </c:pt>
                <c:pt idx="5">
                  <c:v>348.98884528922844</c:v>
                </c:pt>
                <c:pt idx="6">
                  <c:v>369.7488452892284</c:v>
                </c:pt>
                <c:pt idx="7">
                  <c:v>391.7588452892284</c:v>
                </c:pt>
                <c:pt idx="8">
                  <c:v>415.05884528922843</c:v>
                </c:pt>
                <c:pt idx="9">
                  <c:v>439.7588452892284</c:v>
                </c:pt>
                <c:pt idx="10">
                  <c:v>465.91884528922844</c:v>
                </c:pt>
                <c:pt idx="11">
                  <c:v>493.6388452892284</c:v>
                </c:pt>
              </c:numCache>
            </c:numRef>
          </c:val>
          <c:smooth val="0"/>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val>
            <c:numRef>
              <c:f>CALCULATOR!$C$38:$N$38</c:f>
              <c:numCache>
                <c:ptCount val="12"/>
                <c:pt idx="0">
                  <c:v>523.25</c:v>
                </c:pt>
                <c:pt idx="1">
                  <c:v>554.37</c:v>
                </c:pt>
                <c:pt idx="2">
                  <c:v>587.33</c:v>
                </c:pt>
                <c:pt idx="3">
                  <c:v>622.25</c:v>
                </c:pt>
                <c:pt idx="4">
                  <c:v>659.26</c:v>
                </c:pt>
                <c:pt idx="5">
                  <c:v>698.46</c:v>
                </c:pt>
                <c:pt idx="6">
                  <c:v>739.99</c:v>
                </c:pt>
                <c:pt idx="7">
                  <c:v>783.99</c:v>
                </c:pt>
                <c:pt idx="8">
                  <c:v>830.61</c:v>
                </c:pt>
                <c:pt idx="9">
                  <c:v>880</c:v>
                </c:pt>
                <c:pt idx="10">
                  <c:v>932.33</c:v>
                </c:pt>
                <c:pt idx="11">
                  <c:v>987.77</c:v>
                </c:pt>
              </c:numCache>
            </c:numRef>
          </c:val>
          <c:smooth val="0"/>
        </c:ser>
        <c:ser>
          <c:idx val="11"/>
          <c:order val="11"/>
          <c:extLst>
            <c:ext xmlns:c14="http://schemas.microsoft.com/office/drawing/2007/8/2/chart" uri="{6F2FDCE9-48DA-4B69-8628-5D25D57E5C99}">
              <c14:invertSolidFillFmt>
                <c14:spPr>
                  <a:solidFill>
                    <a:srgbClr val="000000"/>
                  </a:solidFill>
                </c14:spPr>
              </c14:invertSolidFillFmt>
            </c:ext>
          </c:extLst>
          <c:marker>
            <c:symbol val="none"/>
          </c:marker>
          <c:val>
            <c:numRef>
              <c:f>CALCULATOR!$C$39:$N$39</c:f>
              <c:numCache>
                <c:ptCount val="12"/>
                <c:pt idx="0">
                  <c:v>522.7576905784568</c:v>
                </c:pt>
                <c:pt idx="1">
                  <c:v>553.8776905784568</c:v>
                </c:pt>
                <c:pt idx="2">
                  <c:v>586.8376905784569</c:v>
                </c:pt>
                <c:pt idx="3">
                  <c:v>621.7576905784568</c:v>
                </c:pt>
                <c:pt idx="4">
                  <c:v>658.7676905784568</c:v>
                </c:pt>
                <c:pt idx="5">
                  <c:v>697.9676905784569</c:v>
                </c:pt>
                <c:pt idx="6">
                  <c:v>739.4976905784569</c:v>
                </c:pt>
                <c:pt idx="7">
                  <c:v>783.4976905784569</c:v>
                </c:pt>
                <c:pt idx="8">
                  <c:v>830.1176905784569</c:v>
                </c:pt>
                <c:pt idx="9">
                  <c:v>879.5076905784568</c:v>
                </c:pt>
                <c:pt idx="10">
                  <c:v>931.8376905784569</c:v>
                </c:pt>
                <c:pt idx="11">
                  <c:v>987.2776905784568</c:v>
                </c:pt>
              </c:numCache>
            </c:numRef>
          </c:val>
          <c:smooth val="0"/>
        </c:ser>
        <c:ser>
          <c:idx val="12"/>
          <c:order val="12"/>
          <c:extLst>
            <c:ext xmlns:c14="http://schemas.microsoft.com/office/drawing/2007/8/2/chart" uri="{6F2FDCE9-48DA-4B69-8628-5D25D57E5C99}">
              <c14:invertSolidFillFmt>
                <c14:spPr>
                  <a:solidFill>
                    <a:srgbClr val="000000"/>
                  </a:solidFill>
                </c14:spPr>
              </c14:invertSolidFillFmt>
            </c:ext>
          </c:extLst>
          <c:marker>
            <c:symbol val="none"/>
          </c:marker>
          <c:val>
            <c:numRef>
              <c:f>CALCULATOR!$C$44:$N$44</c:f>
              <c:numCache>
                <c:ptCount val="12"/>
                <c:pt idx="0">
                  <c:v>1046.5</c:v>
                </c:pt>
                <c:pt idx="1">
                  <c:v>1108.73</c:v>
                </c:pt>
                <c:pt idx="2">
                  <c:v>1174.66</c:v>
                </c:pt>
                <c:pt idx="3">
                  <c:v>1244.51</c:v>
                </c:pt>
                <c:pt idx="4">
                  <c:v>1318.51</c:v>
                </c:pt>
                <c:pt idx="5">
                  <c:v>1396.91</c:v>
                </c:pt>
                <c:pt idx="6">
                  <c:v>1479.98</c:v>
                </c:pt>
                <c:pt idx="7">
                  <c:v>1567.98</c:v>
                </c:pt>
                <c:pt idx="8">
                  <c:v>1661.22</c:v>
                </c:pt>
                <c:pt idx="9">
                  <c:v>1760</c:v>
                </c:pt>
                <c:pt idx="10">
                  <c:v>1864.66</c:v>
                </c:pt>
                <c:pt idx="11">
                  <c:v>1975.53</c:v>
                </c:pt>
              </c:numCache>
            </c:numRef>
          </c:val>
          <c:smooth val="0"/>
        </c:ser>
        <c:ser>
          <c:idx val="13"/>
          <c:order val="13"/>
          <c:extLst>
            <c:ext xmlns:c14="http://schemas.microsoft.com/office/drawing/2007/8/2/chart" uri="{6F2FDCE9-48DA-4B69-8628-5D25D57E5C99}">
              <c14:invertSolidFillFmt>
                <c14:spPr>
                  <a:solidFill>
                    <a:srgbClr val="000000"/>
                  </a:solidFill>
                </c14:spPr>
              </c14:invertSolidFillFmt>
            </c:ext>
          </c:extLst>
          <c:marker>
            <c:symbol val="none"/>
          </c:marker>
          <c:val>
            <c:numRef>
              <c:f>CALCULATOR!$C$45:$N$45</c:f>
              <c:numCache>
                <c:ptCount val="12"/>
                <c:pt idx="0">
                  <c:v>1045.5153811569137</c:v>
                </c:pt>
                <c:pt idx="1">
                  <c:v>1107.7453811569137</c:v>
                </c:pt>
                <c:pt idx="2">
                  <c:v>1173.6753811569138</c:v>
                </c:pt>
                <c:pt idx="3">
                  <c:v>1243.5253811569137</c:v>
                </c:pt>
                <c:pt idx="4">
                  <c:v>1317.5253811569137</c:v>
                </c:pt>
                <c:pt idx="5">
                  <c:v>1395.9253811569138</c:v>
                </c:pt>
                <c:pt idx="6">
                  <c:v>1478.9953811569137</c:v>
                </c:pt>
                <c:pt idx="7">
                  <c:v>1566.9953811569137</c:v>
                </c:pt>
                <c:pt idx="8">
                  <c:v>1660.2353811569137</c:v>
                </c:pt>
                <c:pt idx="9">
                  <c:v>1759.0153811569137</c:v>
                </c:pt>
                <c:pt idx="10">
                  <c:v>1863.6753811569138</c:v>
                </c:pt>
                <c:pt idx="11">
                  <c:v>1974.5453811569137</c:v>
                </c:pt>
              </c:numCache>
            </c:numRef>
          </c:val>
          <c:smooth val="0"/>
        </c:ser>
        <c:ser>
          <c:idx val="14"/>
          <c:order val="14"/>
          <c:extLst>
            <c:ext xmlns:c14="http://schemas.microsoft.com/office/drawing/2007/8/2/chart" uri="{6F2FDCE9-48DA-4B69-8628-5D25D57E5C99}">
              <c14:invertSolidFillFmt>
                <c14:spPr>
                  <a:solidFill>
                    <a:srgbClr val="000000"/>
                  </a:solidFill>
                </c14:spPr>
              </c14:invertSolidFillFmt>
            </c:ext>
          </c:extLst>
          <c:marker>
            <c:symbol val="none"/>
          </c:marker>
          <c:val>
            <c:numRef>
              <c:f>CALCULATOR!$C$50:$N$50</c:f>
              <c:numCache>
                <c:ptCount val="12"/>
                <c:pt idx="0">
                  <c:v>2093</c:v>
                </c:pt>
                <c:pt idx="1">
                  <c:v>2217.46</c:v>
                </c:pt>
                <c:pt idx="2">
                  <c:v>2349.32</c:v>
                </c:pt>
                <c:pt idx="3">
                  <c:v>2489.02</c:v>
                </c:pt>
                <c:pt idx="4">
                  <c:v>2637.02</c:v>
                </c:pt>
                <c:pt idx="5">
                  <c:v>2793.83</c:v>
                </c:pt>
                <c:pt idx="6">
                  <c:v>2959.96</c:v>
                </c:pt>
                <c:pt idx="7">
                  <c:v>3135.96</c:v>
                </c:pt>
                <c:pt idx="8">
                  <c:v>3322.44</c:v>
                </c:pt>
                <c:pt idx="9">
                  <c:v>3520</c:v>
                </c:pt>
                <c:pt idx="10">
                  <c:v>3729.31</c:v>
                </c:pt>
                <c:pt idx="11">
                  <c:v>3951.07</c:v>
                </c:pt>
              </c:numCache>
            </c:numRef>
          </c:val>
          <c:smooth val="0"/>
        </c:ser>
        <c:ser>
          <c:idx val="15"/>
          <c:order val="15"/>
          <c:extLst>
            <c:ext xmlns:c14="http://schemas.microsoft.com/office/drawing/2007/8/2/chart" uri="{6F2FDCE9-48DA-4B69-8628-5D25D57E5C99}">
              <c14:invertSolidFillFmt>
                <c14:spPr>
                  <a:solidFill>
                    <a:srgbClr val="000000"/>
                  </a:solidFill>
                </c14:spPr>
              </c14:invertSolidFillFmt>
            </c:ext>
          </c:extLst>
          <c:marker>
            <c:symbol val="none"/>
          </c:marker>
          <c:val>
            <c:numRef>
              <c:f>CALCULATOR!$C$51:$N$51</c:f>
              <c:numCache>
                <c:ptCount val="12"/>
                <c:pt idx="0">
                  <c:v>2091.0307623138274</c:v>
                </c:pt>
                <c:pt idx="1">
                  <c:v>2215.4907623138274</c:v>
                </c:pt>
                <c:pt idx="2">
                  <c:v>2347.3507623138275</c:v>
                </c:pt>
                <c:pt idx="3">
                  <c:v>2487.0507623138274</c:v>
                </c:pt>
                <c:pt idx="4">
                  <c:v>2635.0507623138274</c:v>
                </c:pt>
                <c:pt idx="5">
                  <c:v>2791.8607623138273</c:v>
                </c:pt>
                <c:pt idx="6">
                  <c:v>2957.9907623138274</c:v>
                </c:pt>
                <c:pt idx="7">
                  <c:v>3133.9907623138274</c:v>
                </c:pt>
                <c:pt idx="8">
                  <c:v>3320.4707623138274</c:v>
                </c:pt>
                <c:pt idx="9">
                  <c:v>3518.0307623138274</c:v>
                </c:pt>
                <c:pt idx="10">
                  <c:v>3727.3407623138273</c:v>
                </c:pt>
                <c:pt idx="11">
                  <c:v>3949.1007623138275</c:v>
                </c:pt>
              </c:numCache>
            </c:numRef>
          </c:val>
          <c:smooth val="0"/>
        </c:ser>
        <c:ser>
          <c:idx val="16"/>
          <c:order val="16"/>
          <c:extLst>
            <c:ext xmlns:c14="http://schemas.microsoft.com/office/drawing/2007/8/2/chart" uri="{6F2FDCE9-48DA-4B69-8628-5D25D57E5C99}">
              <c14:invertSolidFillFmt>
                <c14:spPr>
                  <a:solidFill>
                    <a:srgbClr val="000000"/>
                  </a:solidFill>
                </c14:spPr>
              </c14:invertSolidFillFmt>
            </c:ext>
          </c:extLst>
          <c:marker>
            <c:symbol val="none"/>
          </c:marker>
          <c:val>
            <c:numRef>
              <c:f>CALCULATOR!$C$56:$F$56</c:f>
              <c:numCache>
                <c:ptCount val="4"/>
                <c:pt idx="0">
                  <c:v>4186.01</c:v>
                </c:pt>
                <c:pt idx="1">
                  <c:v>4434.92</c:v>
                </c:pt>
                <c:pt idx="2">
                  <c:v>4698.64</c:v>
                </c:pt>
                <c:pt idx="3">
                  <c:v>4978.03</c:v>
                </c:pt>
              </c:numCache>
            </c:numRef>
          </c:val>
          <c:smooth val="0"/>
        </c:ser>
        <c:ser>
          <c:idx val="17"/>
          <c:order val="17"/>
          <c:extLst>
            <c:ext xmlns:c14="http://schemas.microsoft.com/office/drawing/2007/8/2/chart" uri="{6F2FDCE9-48DA-4B69-8628-5D25D57E5C99}">
              <c14:invertSolidFillFmt>
                <c14:spPr>
                  <a:solidFill>
                    <a:srgbClr val="000000"/>
                  </a:solidFill>
                </c14:spPr>
              </c14:invertSolidFillFmt>
            </c:ext>
          </c:extLst>
          <c:marker>
            <c:symbol val="none"/>
          </c:marker>
          <c:val>
            <c:numRef>
              <c:f>CALCULATOR!$C$57:$F$57</c:f>
              <c:numCache>
                <c:ptCount val="4"/>
                <c:pt idx="0">
                  <c:v>4182.071524627655</c:v>
                </c:pt>
                <c:pt idx="1">
                  <c:v>4430.981524627655</c:v>
                </c:pt>
                <c:pt idx="2">
                  <c:v>4694.701524627655</c:v>
                </c:pt>
                <c:pt idx="3">
                  <c:v>4974.0915246276545</c:v>
                </c:pt>
              </c:numCache>
            </c:numRef>
          </c:val>
          <c:smooth val="0"/>
        </c:ser>
        <c:axId val="62522881"/>
        <c:axId val="25835018"/>
        <c:axId val="31188571"/>
      </c:line3DChart>
      <c:catAx>
        <c:axId val="62522881"/>
        <c:scaling>
          <c:orientation val="minMax"/>
        </c:scaling>
        <c:axPos val="b"/>
        <c:delete val="0"/>
        <c:numFmt formatCode="General" sourceLinked="1"/>
        <c:majorTickMark val="out"/>
        <c:minorTickMark val="none"/>
        <c:tickLblPos val="low"/>
        <c:crossAx val="25835018"/>
        <c:crosses val="autoZero"/>
        <c:auto val="1"/>
        <c:lblOffset val="100"/>
        <c:noMultiLvlLbl val="0"/>
      </c:catAx>
      <c:valAx>
        <c:axId val="25835018"/>
        <c:scaling>
          <c:orientation val="minMax"/>
        </c:scaling>
        <c:axPos val="l"/>
        <c:majorGridlines/>
        <c:minorGridlines/>
        <c:delete val="0"/>
        <c:numFmt formatCode="General" sourceLinked="1"/>
        <c:majorTickMark val="out"/>
        <c:minorTickMark val="none"/>
        <c:tickLblPos val="nextTo"/>
        <c:crossAx val="62522881"/>
        <c:crossesAt val="1"/>
        <c:crossBetween val="between"/>
        <c:dispUnits/>
      </c:valAx>
      <c:serAx>
        <c:axId val="31188571"/>
        <c:scaling>
          <c:orientation val="minMax"/>
        </c:scaling>
        <c:axPos val="b"/>
        <c:delete val="1"/>
        <c:majorTickMark val="out"/>
        <c:minorTickMark val="none"/>
        <c:tickLblPos val="low"/>
        <c:crossAx val="25835018"/>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Spectrum Slice</a:t>
            </a:r>
          </a:p>
        </c:rich>
      </c:tx>
      <c:layout/>
      <c:spPr>
        <a:noFill/>
        <a:ln>
          <a:noFill/>
        </a:ln>
      </c:spPr>
    </c:title>
    <c:view3D>
      <c:rotX val="15"/>
      <c:rotY val="20"/>
      <c:depthPercent val="100"/>
      <c:rAngAx val="0"/>
      <c:perspective val="30"/>
    </c:view3D>
    <c:plotArea>
      <c:layout/>
      <c:surface3DChart>
        <c:ser>
          <c:idx val="0"/>
          <c:order val="0"/>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CALCULATOR!$C$10:$N$10</c:f>
              <c:numCache>
                <c:ptCount val="12"/>
                <c:pt idx="0">
                  <c:v>0.09000000000000341</c:v>
                </c:pt>
                <c:pt idx="1">
                  <c:v>0.1049999999999951</c:v>
                </c:pt>
                <c:pt idx="2">
                  <c:v>0.0750000000000064</c:v>
                </c:pt>
                <c:pt idx="3">
                  <c:v>0.11999999999999211</c:v>
                </c:pt>
                <c:pt idx="4">
                  <c:v>0.09000000000000874</c:v>
                </c:pt>
                <c:pt idx="5">
                  <c:v>0.13499999999999446</c:v>
                </c:pt>
                <c:pt idx="6">
                  <c:v>0.12000000000000277</c:v>
                </c:pt>
                <c:pt idx="7">
                  <c:v>0.11999999999999744</c:v>
                </c:pt>
                <c:pt idx="8">
                  <c:v>0.15000000000000213</c:v>
                </c:pt>
                <c:pt idx="9">
                  <c:v>0.1349999999999998</c:v>
                </c:pt>
                <c:pt idx="10">
                  <c:v>0.15000000000000213</c:v>
                </c:pt>
                <c:pt idx="11">
                  <c:v>0.17999999999999083</c:v>
                </c:pt>
              </c:numCache>
            </c:numRef>
          </c:val>
        </c:ser>
        <c:ser>
          <c:idx val="1"/>
          <c:order val="1"/>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CALCULATOR!$C$16:$N$16</c:f>
              <c:numCache>
                <c:ptCount val="12"/>
                <c:pt idx="0">
                  <c:v>0.1650000000000098</c:v>
                </c:pt>
                <c:pt idx="1">
                  <c:v>0.17999999999999616</c:v>
                </c:pt>
                <c:pt idx="2">
                  <c:v>0.19500000000000384</c:v>
                </c:pt>
                <c:pt idx="3">
                  <c:v>0.2099999999999902</c:v>
                </c:pt>
                <c:pt idx="4">
                  <c:v>0.22500000000000853</c:v>
                </c:pt>
                <c:pt idx="5">
                  <c:v>0.22499999999999787</c:v>
                </c:pt>
                <c:pt idx="6">
                  <c:v>0.23999999999999488</c:v>
                </c:pt>
                <c:pt idx="7">
                  <c:v>0.27000000000001023</c:v>
                </c:pt>
                <c:pt idx="8">
                  <c:v>0.2699999999999996</c:v>
                </c:pt>
                <c:pt idx="9">
                  <c:v>0.2999999999999936</c:v>
                </c:pt>
                <c:pt idx="10">
                  <c:v>0.2999999999999936</c:v>
                </c:pt>
                <c:pt idx="11">
                  <c:v>0.33000000000000895</c:v>
                </c:pt>
              </c:numCache>
            </c:numRef>
          </c:val>
        </c:ser>
        <c:ser>
          <c:idx val="2"/>
          <c:order val="2"/>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CALCULATOR!$C$22:$N$22</c:f>
              <c:numCache>
                <c:ptCount val="12"/>
                <c:pt idx="0">
                  <c:v>0.34500000000000597</c:v>
                </c:pt>
                <c:pt idx="1">
                  <c:v>0.3599999999999923</c:v>
                </c:pt>
                <c:pt idx="2">
                  <c:v>0.40499999999999403</c:v>
                </c:pt>
                <c:pt idx="3">
                  <c:v>0.40500000000001535</c:v>
                </c:pt>
                <c:pt idx="4">
                  <c:v>0.43499999999998806</c:v>
                </c:pt>
                <c:pt idx="5">
                  <c:v>0.4650000000000034</c:v>
                </c:pt>
                <c:pt idx="6">
                  <c:v>0.49499999999999744</c:v>
                </c:pt>
                <c:pt idx="7">
                  <c:v>0.5100000000000051</c:v>
                </c:pt>
                <c:pt idx="8">
                  <c:v>0.5550000000000068</c:v>
                </c:pt>
                <c:pt idx="9">
                  <c:v>0.5849999999999795</c:v>
                </c:pt>
                <c:pt idx="10">
                  <c:v>0.6150000000000162</c:v>
                </c:pt>
                <c:pt idx="11">
                  <c:v>0.6599999999999966</c:v>
                </c:pt>
              </c:numCache>
            </c:numRef>
          </c:val>
        </c:ser>
        <c:ser>
          <c:idx val="3"/>
          <c:order val="3"/>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CALCULATOR!$C$28:$N$28</c:f>
              <c:numCache>
                <c:ptCount val="12"/>
                <c:pt idx="0">
                  <c:v>0.6900000000000119</c:v>
                </c:pt>
                <c:pt idx="1">
                  <c:v>0.734999999999971</c:v>
                </c:pt>
                <c:pt idx="2">
                  <c:v>0.7800000000000153</c:v>
                </c:pt>
                <c:pt idx="3">
                  <c:v>0.825000000000017</c:v>
                </c:pt>
                <c:pt idx="4">
                  <c:v>0.8849999999999625</c:v>
                </c:pt>
                <c:pt idx="5">
                  <c:v>0.9150000000000205</c:v>
                </c:pt>
                <c:pt idx="6">
                  <c:v>0.9750000000000085</c:v>
                </c:pt>
                <c:pt idx="7">
                  <c:v>1.049999999999983</c:v>
                </c:pt>
                <c:pt idx="8">
                  <c:v>1.0950000000000273</c:v>
                </c:pt>
                <c:pt idx="9">
                  <c:v>1.169999999999959</c:v>
                </c:pt>
                <c:pt idx="10">
                  <c:v>1.2450000000000188</c:v>
                </c:pt>
                <c:pt idx="11">
                  <c:v>1.2900000000000205</c:v>
                </c:pt>
              </c:numCache>
            </c:numRef>
          </c:val>
        </c:ser>
        <c:ser>
          <c:idx val="4"/>
          <c:order val="4"/>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CALCULATOR!$C$34:$N$34</c:f>
              <c:numCache>
                <c:ptCount val="12"/>
                <c:pt idx="0">
                  <c:v>1.3950000000000102</c:v>
                </c:pt>
                <c:pt idx="1">
                  <c:v>1.4849999999999284</c:v>
                </c:pt>
                <c:pt idx="2">
                  <c:v>1.5450000000000443</c:v>
                </c:pt>
                <c:pt idx="3">
                  <c:v>1.650000000000034</c:v>
                </c:pt>
                <c:pt idx="4">
                  <c:v>1.7399999999999523</c:v>
                </c:pt>
                <c:pt idx="5">
                  <c:v>1.875</c:v>
                </c:pt>
                <c:pt idx="6">
                  <c:v>1.9350000000000307</c:v>
                </c:pt>
                <c:pt idx="7">
                  <c:v>2.099999999999966</c:v>
                </c:pt>
                <c:pt idx="8">
                  <c:v>2.1900000000000546</c:v>
                </c:pt>
                <c:pt idx="9">
                  <c:v>2.339999999999918</c:v>
                </c:pt>
                <c:pt idx="10">
                  <c:v>2.475000000000051</c:v>
                </c:pt>
                <c:pt idx="11">
                  <c:v>2.625</c:v>
                </c:pt>
              </c:numCache>
            </c:numRef>
          </c:val>
        </c:ser>
        <c:ser>
          <c:idx val="5"/>
          <c:order val="5"/>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CALCULATOR!$C$40:$N$40</c:f>
              <c:numCache>
                <c:ptCount val="12"/>
                <c:pt idx="0">
                  <c:v>2.7600000000000477</c:v>
                </c:pt>
                <c:pt idx="1">
                  <c:v>2.939999999999884</c:v>
                </c:pt>
                <c:pt idx="2">
                  <c:v>3.1350000000000477</c:v>
                </c:pt>
                <c:pt idx="3">
                  <c:v>3.285000000000082</c:v>
                </c:pt>
                <c:pt idx="4">
                  <c:v>3.494999999999891</c:v>
                </c:pt>
                <c:pt idx="5">
                  <c:v>3.705000000000041</c:v>
                </c:pt>
                <c:pt idx="6">
                  <c:v>3.930000000000007</c:v>
                </c:pt>
                <c:pt idx="7">
                  <c:v>4.154999999999973</c:v>
                </c:pt>
                <c:pt idx="8">
                  <c:v>4.410000000000082</c:v>
                </c:pt>
                <c:pt idx="9">
                  <c:v>4.66499999999985</c:v>
                </c:pt>
                <c:pt idx="10">
                  <c:v>4.935000000000116</c:v>
                </c:pt>
                <c:pt idx="11">
                  <c:v>5.25</c:v>
                </c:pt>
              </c:numCache>
            </c:numRef>
          </c:val>
        </c:ser>
        <c:ser>
          <c:idx val="6"/>
          <c:order val="6"/>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CALCULATOR!$C$46:$N$46</c:f>
              <c:numCache>
                <c:ptCount val="12"/>
                <c:pt idx="0">
                  <c:v>5.550000000000068</c:v>
                </c:pt>
                <c:pt idx="1">
                  <c:v>5.879999999999768</c:v>
                </c:pt>
                <c:pt idx="2">
                  <c:v>6.225000000000136</c:v>
                </c:pt>
                <c:pt idx="3">
                  <c:v>6.600000000000136</c:v>
                </c:pt>
                <c:pt idx="4">
                  <c:v>7.004999999999768</c:v>
                </c:pt>
                <c:pt idx="5">
                  <c:v>7.3950000000000955</c:v>
                </c:pt>
                <c:pt idx="6">
                  <c:v>7.860000000000014</c:v>
                </c:pt>
                <c:pt idx="7">
                  <c:v>8.309999999999945</c:v>
                </c:pt>
                <c:pt idx="8">
                  <c:v>8.820000000000164</c:v>
                </c:pt>
                <c:pt idx="9">
                  <c:v>9.314999999999714</c:v>
                </c:pt>
                <c:pt idx="10">
                  <c:v>9.900000000000205</c:v>
                </c:pt>
                <c:pt idx="11">
                  <c:v>10.485000000000014</c:v>
                </c:pt>
              </c:numCache>
            </c:numRef>
          </c:val>
        </c:ser>
        <c:ser>
          <c:idx val="7"/>
          <c:order val="7"/>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CALCULATOR!$C$52:$N$52</c:f>
              <c:numCache>
                <c:ptCount val="12"/>
                <c:pt idx="0">
                  <c:v>11.100000000000136</c:v>
                </c:pt>
                <c:pt idx="1">
                  <c:v>11.759999999999536</c:v>
                </c:pt>
                <c:pt idx="2">
                  <c:v>12.450000000000273</c:v>
                </c:pt>
                <c:pt idx="3">
                  <c:v>13.214999999999918</c:v>
                </c:pt>
                <c:pt idx="4">
                  <c:v>13.980000000000246</c:v>
                </c:pt>
                <c:pt idx="5">
                  <c:v>14.804999999999836</c:v>
                </c:pt>
                <c:pt idx="6">
                  <c:v>15.720000000000027</c:v>
                </c:pt>
                <c:pt idx="7">
                  <c:v>16.61999999999989</c:v>
                </c:pt>
                <c:pt idx="8">
                  <c:v>17.625</c:v>
                </c:pt>
                <c:pt idx="9">
                  <c:v>18.67500000000041</c:v>
                </c:pt>
                <c:pt idx="10">
                  <c:v>19.769999999999754</c:v>
                </c:pt>
                <c:pt idx="11">
                  <c:v>20.9549999999997</c:v>
                </c:pt>
              </c:numCache>
            </c:numRef>
          </c:val>
        </c:ser>
        <c:ser>
          <c:idx val="8"/>
          <c:order val="8"/>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CALCULATOR!$C$58:$D$58</c:f>
              <c:numCache>
                <c:ptCount val="2"/>
                <c:pt idx="0">
                  <c:v>22.2150000000006</c:v>
                </c:pt>
                <c:pt idx="1">
                  <c:v>23.504999999998745</c:v>
                </c:pt>
              </c:numCache>
            </c:numRef>
          </c:val>
        </c:ser>
        <c:axId val="12261684"/>
        <c:axId val="43246293"/>
        <c:axId val="53672318"/>
      </c:surface3DChart>
      <c:catAx>
        <c:axId val="12261684"/>
        <c:scaling>
          <c:orientation val="minMax"/>
        </c:scaling>
        <c:axPos val="b"/>
        <c:delete val="0"/>
        <c:numFmt formatCode="General" sourceLinked="1"/>
        <c:majorTickMark val="out"/>
        <c:minorTickMark val="none"/>
        <c:tickLblPos val="low"/>
        <c:crossAx val="43246293"/>
        <c:crosses val="autoZero"/>
        <c:auto val="1"/>
        <c:lblOffset val="100"/>
        <c:noMultiLvlLbl val="0"/>
      </c:catAx>
      <c:valAx>
        <c:axId val="43246293"/>
        <c:scaling>
          <c:orientation val="minMax"/>
        </c:scaling>
        <c:axPos val="l"/>
        <c:majorGridlines/>
        <c:minorGridlines/>
        <c:delete val="0"/>
        <c:numFmt formatCode="General" sourceLinked="1"/>
        <c:majorTickMark val="out"/>
        <c:minorTickMark val="none"/>
        <c:tickLblPos val="nextTo"/>
        <c:crossAx val="12261684"/>
        <c:crossesAt val="1"/>
        <c:crossBetween val="between"/>
        <c:dispUnits/>
      </c:valAx>
      <c:serAx>
        <c:axId val="53672318"/>
        <c:scaling>
          <c:orientation val="minMax"/>
        </c:scaling>
        <c:axPos val="b"/>
        <c:delete val="1"/>
        <c:majorTickMark val="out"/>
        <c:minorTickMark val="none"/>
        <c:tickLblPos val="low"/>
        <c:crossAx val="43246293"/>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Musical Scale </a:t>
            </a:r>
          </a:p>
        </c:rich>
      </c:tx>
      <c:layout/>
      <c:spPr>
        <a:noFill/>
        <a:ln>
          <a:noFill/>
        </a:ln>
      </c:spPr>
    </c:title>
    <c:view3D>
      <c:rotX val="15"/>
      <c:rotY val="20"/>
      <c:depthPercent val="100"/>
      <c:rAngAx val="1"/>
    </c:view3D>
    <c:plotArea>
      <c:layout/>
      <c:surface3DChart>
        <c:ser>
          <c:idx val="0"/>
          <c:order val="0"/>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CALCULATOR!$C$8:$N$8</c:f>
              <c:numCache>
                <c:ptCount val="12"/>
                <c:pt idx="0">
                  <c:v>16.35</c:v>
                </c:pt>
                <c:pt idx="1">
                  <c:v>17.32</c:v>
                </c:pt>
                <c:pt idx="2">
                  <c:v>18.35</c:v>
                </c:pt>
                <c:pt idx="3">
                  <c:v>19.45</c:v>
                </c:pt>
                <c:pt idx="4">
                  <c:v>20.6</c:v>
                </c:pt>
                <c:pt idx="5">
                  <c:v>21.83</c:v>
                </c:pt>
                <c:pt idx="6">
                  <c:v>23.12</c:v>
                </c:pt>
                <c:pt idx="7">
                  <c:v>24.5</c:v>
                </c:pt>
                <c:pt idx="8">
                  <c:v>25.96</c:v>
                </c:pt>
                <c:pt idx="9">
                  <c:v>27.5</c:v>
                </c:pt>
                <c:pt idx="10">
                  <c:v>29.14</c:v>
                </c:pt>
                <c:pt idx="11">
                  <c:v>30.87</c:v>
                </c:pt>
              </c:numCache>
            </c:numRef>
          </c:val>
        </c:ser>
        <c:ser>
          <c:idx val="1"/>
          <c:order val="1"/>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CALCULATOR!$C$9:$N$9</c:f>
              <c:numCache>
                <c:ptCount val="12"/>
                <c:pt idx="0">
                  <c:v>16.35681434969698</c:v>
                </c:pt>
                <c:pt idx="1">
                  <c:v>17.326814349696978</c:v>
                </c:pt>
                <c:pt idx="2">
                  <c:v>18.35681434969698</c:v>
                </c:pt>
                <c:pt idx="3">
                  <c:v>19.456814349696977</c:v>
                </c:pt>
                <c:pt idx="4">
                  <c:v>20.60681434969698</c:v>
                </c:pt>
                <c:pt idx="5">
                  <c:v>21.836814349696976</c:v>
                </c:pt>
                <c:pt idx="6">
                  <c:v>23.12681434969698</c:v>
                </c:pt>
                <c:pt idx="7">
                  <c:v>24.506814349696977</c:v>
                </c:pt>
                <c:pt idx="8">
                  <c:v>25.96681434969698</c:v>
                </c:pt>
                <c:pt idx="9">
                  <c:v>27.506814349696977</c:v>
                </c:pt>
                <c:pt idx="10">
                  <c:v>29.146814349696978</c:v>
                </c:pt>
                <c:pt idx="11">
                  <c:v>30.87681434969698</c:v>
                </c:pt>
              </c:numCache>
            </c:numRef>
          </c:val>
        </c:ser>
        <c:ser>
          <c:idx val="2"/>
          <c:order val="2"/>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CALCULATOR!$C$14:$N$14</c:f>
              <c:numCache>
                <c:ptCount val="12"/>
                <c:pt idx="0">
                  <c:v>32.7</c:v>
                </c:pt>
                <c:pt idx="1">
                  <c:v>34.65</c:v>
                </c:pt>
                <c:pt idx="2">
                  <c:v>36.71</c:v>
                </c:pt>
                <c:pt idx="3">
                  <c:v>38.89</c:v>
                </c:pt>
                <c:pt idx="4">
                  <c:v>41.2</c:v>
                </c:pt>
                <c:pt idx="5">
                  <c:v>43.65</c:v>
                </c:pt>
                <c:pt idx="6">
                  <c:v>46.25</c:v>
                </c:pt>
                <c:pt idx="7">
                  <c:v>49</c:v>
                </c:pt>
                <c:pt idx="8">
                  <c:v>51.91</c:v>
                </c:pt>
                <c:pt idx="9">
                  <c:v>55</c:v>
                </c:pt>
                <c:pt idx="10">
                  <c:v>58.27</c:v>
                </c:pt>
                <c:pt idx="11">
                  <c:v>61.74</c:v>
                </c:pt>
              </c:numCache>
            </c:numRef>
          </c:val>
        </c:ser>
        <c:ser>
          <c:idx val="3"/>
          <c:order val="3"/>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CALCULATOR!$C$15:$N$15</c:f>
              <c:numCache>
                <c:ptCount val="12"/>
                <c:pt idx="0">
                  <c:v>32.70362869939396</c:v>
                </c:pt>
                <c:pt idx="1">
                  <c:v>34.653628699393956</c:v>
                </c:pt>
                <c:pt idx="2">
                  <c:v>36.71362869939396</c:v>
                </c:pt>
                <c:pt idx="3">
                  <c:v>38.89362869939396</c:v>
                </c:pt>
                <c:pt idx="4">
                  <c:v>41.20362869939396</c:v>
                </c:pt>
                <c:pt idx="5">
                  <c:v>43.653628699393956</c:v>
                </c:pt>
                <c:pt idx="6">
                  <c:v>46.25362869939396</c:v>
                </c:pt>
                <c:pt idx="7">
                  <c:v>49.00362869939396</c:v>
                </c:pt>
                <c:pt idx="8">
                  <c:v>51.91362869939395</c:v>
                </c:pt>
                <c:pt idx="9">
                  <c:v>55.00362869939396</c:v>
                </c:pt>
                <c:pt idx="10">
                  <c:v>58.27362869939396</c:v>
                </c:pt>
                <c:pt idx="11">
                  <c:v>61.74362869939396</c:v>
                </c:pt>
              </c:numCache>
            </c:numRef>
          </c:val>
        </c:ser>
        <c:ser>
          <c:idx val="4"/>
          <c:order val="4"/>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CALCULATOR!$C$20:$N$20</c:f>
              <c:numCache>
                <c:ptCount val="12"/>
                <c:pt idx="0">
                  <c:v>65.41</c:v>
                </c:pt>
                <c:pt idx="1">
                  <c:v>69.3</c:v>
                </c:pt>
                <c:pt idx="2">
                  <c:v>73.42</c:v>
                </c:pt>
                <c:pt idx="3">
                  <c:v>77.78</c:v>
                </c:pt>
                <c:pt idx="4">
                  <c:v>82.41</c:v>
                </c:pt>
                <c:pt idx="5">
                  <c:v>87.31</c:v>
                </c:pt>
                <c:pt idx="6">
                  <c:v>92.5</c:v>
                </c:pt>
                <c:pt idx="7">
                  <c:v>98</c:v>
                </c:pt>
                <c:pt idx="8">
                  <c:v>103.83</c:v>
                </c:pt>
                <c:pt idx="9">
                  <c:v>110</c:v>
                </c:pt>
                <c:pt idx="10">
                  <c:v>116.54</c:v>
                </c:pt>
                <c:pt idx="11">
                  <c:v>123.47</c:v>
                </c:pt>
              </c:numCache>
            </c:numRef>
          </c:val>
        </c:ser>
        <c:ser>
          <c:idx val="5"/>
          <c:order val="5"/>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CALCULATOR!$C$21:$N$21</c:f>
              <c:numCache>
                <c:ptCount val="12"/>
                <c:pt idx="0">
                  <c:v>72.95725739878792</c:v>
                </c:pt>
                <c:pt idx="1">
                  <c:v>73.18725739878792</c:v>
                </c:pt>
                <c:pt idx="2">
                  <c:v>73.42725739878792</c:v>
                </c:pt>
                <c:pt idx="3">
                  <c:v>73.69725739878791</c:v>
                </c:pt>
                <c:pt idx="4">
                  <c:v>73.96725739878792</c:v>
                </c:pt>
                <c:pt idx="5">
                  <c:v>74.25725739878791</c:v>
                </c:pt>
                <c:pt idx="6">
                  <c:v>74.56725739878792</c:v>
                </c:pt>
                <c:pt idx="7">
                  <c:v>74.89725739878791</c:v>
                </c:pt>
                <c:pt idx="8">
                  <c:v>75.23725739878792</c:v>
                </c:pt>
                <c:pt idx="9">
                  <c:v>75.60725739878792</c:v>
                </c:pt>
                <c:pt idx="10">
                  <c:v>75.99725739878791</c:v>
                </c:pt>
                <c:pt idx="11">
                  <c:v>76.40725739878792</c:v>
                </c:pt>
              </c:numCache>
            </c:numRef>
          </c:val>
        </c:ser>
        <c:ser>
          <c:idx val="6"/>
          <c:order val="6"/>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CALCULATOR!$C$26:$N$26</c:f>
              <c:numCache>
                <c:ptCount val="12"/>
                <c:pt idx="0">
                  <c:v>130.81</c:v>
                </c:pt>
                <c:pt idx="1">
                  <c:v>138.59</c:v>
                </c:pt>
                <c:pt idx="2">
                  <c:v>146.83</c:v>
                </c:pt>
                <c:pt idx="3">
                  <c:v>155.56</c:v>
                </c:pt>
                <c:pt idx="4">
                  <c:v>164.81</c:v>
                </c:pt>
                <c:pt idx="5">
                  <c:v>174.61</c:v>
                </c:pt>
                <c:pt idx="6">
                  <c:v>185</c:v>
                </c:pt>
                <c:pt idx="7">
                  <c:v>196</c:v>
                </c:pt>
                <c:pt idx="8">
                  <c:v>207.65</c:v>
                </c:pt>
                <c:pt idx="9">
                  <c:v>220</c:v>
                </c:pt>
                <c:pt idx="10">
                  <c:v>233.08</c:v>
                </c:pt>
                <c:pt idx="11">
                  <c:v>246.94</c:v>
                </c:pt>
              </c:numCache>
            </c:numRef>
          </c:val>
        </c:ser>
        <c:ser>
          <c:idx val="7"/>
          <c:order val="7"/>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CALCULATOR!$C$27:$N$27</c:f>
              <c:numCache>
                <c:ptCount val="12"/>
                <c:pt idx="0">
                  <c:v>130.83451479757582</c:v>
                </c:pt>
                <c:pt idx="1">
                  <c:v>138.61451479757582</c:v>
                </c:pt>
                <c:pt idx="2">
                  <c:v>146.85451479757583</c:v>
                </c:pt>
                <c:pt idx="3">
                  <c:v>155.58451479757582</c:v>
                </c:pt>
                <c:pt idx="4">
                  <c:v>164.83451479757582</c:v>
                </c:pt>
                <c:pt idx="5">
                  <c:v>174.63451479757583</c:v>
                </c:pt>
                <c:pt idx="6">
                  <c:v>185.02451479757582</c:v>
                </c:pt>
                <c:pt idx="7">
                  <c:v>196.02451479757582</c:v>
                </c:pt>
                <c:pt idx="8">
                  <c:v>207.67451479757582</c:v>
                </c:pt>
                <c:pt idx="9">
                  <c:v>220.02451479757582</c:v>
                </c:pt>
                <c:pt idx="10">
                  <c:v>233.10451479757583</c:v>
                </c:pt>
                <c:pt idx="11">
                  <c:v>246.96451479757582</c:v>
                </c:pt>
              </c:numCache>
            </c:numRef>
          </c:val>
        </c:ser>
        <c:ser>
          <c:idx val="8"/>
          <c:order val="8"/>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CALCULATOR!$C$32:$N$32</c:f>
              <c:numCache>
                <c:ptCount val="12"/>
                <c:pt idx="0">
                  <c:v>261.63</c:v>
                </c:pt>
                <c:pt idx="1">
                  <c:v>277.18</c:v>
                </c:pt>
                <c:pt idx="2">
                  <c:v>293.66</c:v>
                </c:pt>
                <c:pt idx="3">
                  <c:v>311.13</c:v>
                </c:pt>
                <c:pt idx="4">
                  <c:v>329.63</c:v>
                </c:pt>
                <c:pt idx="5">
                  <c:v>349.23</c:v>
                </c:pt>
                <c:pt idx="6">
                  <c:v>369.99</c:v>
                </c:pt>
                <c:pt idx="7">
                  <c:v>392</c:v>
                </c:pt>
                <c:pt idx="8">
                  <c:v>415.3</c:v>
                </c:pt>
                <c:pt idx="9">
                  <c:v>440</c:v>
                </c:pt>
                <c:pt idx="10">
                  <c:v>466.16</c:v>
                </c:pt>
                <c:pt idx="11">
                  <c:v>493.88</c:v>
                </c:pt>
              </c:numCache>
            </c:numRef>
          </c:val>
        </c:ser>
        <c:ser>
          <c:idx val="9"/>
          <c:order val="9"/>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CALCULATOR!$C$33:$N$33</c:f>
              <c:numCache>
                <c:ptCount val="12"/>
                <c:pt idx="0">
                  <c:v>261.67902959515163</c:v>
                </c:pt>
                <c:pt idx="1">
                  <c:v>277.22902959515164</c:v>
                </c:pt>
                <c:pt idx="2">
                  <c:v>293.70902959515166</c:v>
                </c:pt>
                <c:pt idx="3">
                  <c:v>311.17902959515163</c:v>
                </c:pt>
                <c:pt idx="4">
                  <c:v>329.67902959515163</c:v>
                </c:pt>
                <c:pt idx="5">
                  <c:v>349.27902959515166</c:v>
                </c:pt>
                <c:pt idx="6">
                  <c:v>370.03902959515165</c:v>
                </c:pt>
                <c:pt idx="7">
                  <c:v>392.04902959515164</c:v>
                </c:pt>
                <c:pt idx="8">
                  <c:v>415.34902959515165</c:v>
                </c:pt>
                <c:pt idx="9">
                  <c:v>440.04902959515164</c:v>
                </c:pt>
                <c:pt idx="10">
                  <c:v>466.20902959515166</c:v>
                </c:pt>
                <c:pt idx="11">
                  <c:v>493.92902959515163</c:v>
                </c:pt>
              </c:numCache>
            </c:numRef>
          </c:val>
        </c:ser>
        <c:ser>
          <c:idx val="10"/>
          <c:order val="10"/>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CALCULATOR!$C$38:$N$38</c:f>
              <c:numCache>
                <c:ptCount val="12"/>
                <c:pt idx="0">
                  <c:v>523.25</c:v>
                </c:pt>
                <c:pt idx="1">
                  <c:v>554.37</c:v>
                </c:pt>
                <c:pt idx="2">
                  <c:v>587.33</c:v>
                </c:pt>
                <c:pt idx="3">
                  <c:v>622.25</c:v>
                </c:pt>
                <c:pt idx="4">
                  <c:v>659.26</c:v>
                </c:pt>
                <c:pt idx="5">
                  <c:v>698.46</c:v>
                </c:pt>
                <c:pt idx="6">
                  <c:v>739.99</c:v>
                </c:pt>
                <c:pt idx="7">
                  <c:v>783.99</c:v>
                </c:pt>
                <c:pt idx="8">
                  <c:v>830.61</c:v>
                </c:pt>
                <c:pt idx="9">
                  <c:v>880</c:v>
                </c:pt>
                <c:pt idx="10">
                  <c:v>932.33</c:v>
                </c:pt>
                <c:pt idx="11">
                  <c:v>987.77</c:v>
                </c:pt>
              </c:numCache>
            </c:numRef>
          </c:val>
        </c:ser>
        <c:ser>
          <c:idx val="11"/>
          <c:order val="11"/>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CALCULATOR!$C$39:$N$39</c:f>
              <c:numCache>
                <c:ptCount val="12"/>
                <c:pt idx="0">
                  <c:v>523.3380591903033</c:v>
                </c:pt>
                <c:pt idx="1">
                  <c:v>554.4580591903033</c:v>
                </c:pt>
                <c:pt idx="2">
                  <c:v>587.4180591903033</c:v>
                </c:pt>
                <c:pt idx="3">
                  <c:v>622.3380591903033</c:v>
                </c:pt>
                <c:pt idx="4">
                  <c:v>659.3480591903033</c:v>
                </c:pt>
                <c:pt idx="5">
                  <c:v>698.5480591903033</c:v>
                </c:pt>
                <c:pt idx="6">
                  <c:v>740.0780591903033</c:v>
                </c:pt>
                <c:pt idx="7">
                  <c:v>784.0780591903033</c:v>
                </c:pt>
                <c:pt idx="8">
                  <c:v>830.6980591903033</c:v>
                </c:pt>
                <c:pt idx="9">
                  <c:v>880.0880591903033</c:v>
                </c:pt>
                <c:pt idx="10">
                  <c:v>932.4180591903033</c:v>
                </c:pt>
                <c:pt idx="11">
                  <c:v>987.8580591903033</c:v>
                </c:pt>
              </c:numCache>
            </c:numRef>
          </c:val>
        </c:ser>
        <c:ser>
          <c:idx val="12"/>
          <c:order val="12"/>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CALCULATOR!$C$44:$N$44</c:f>
              <c:numCache>
                <c:ptCount val="12"/>
                <c:pt idx="0">
                  <c:v>1046.5</c:v>
                </c:pt>
                <c:pt idx="1">
                  <c:v>1108.73</c:v>
                </c:pt>
                <c:pt idx="2">
                  <c:v>1174.66</c:v>
                </c:pt>
                <c:pt idx="3">
                  <c:v>1244.51</c:v>
                </c:pt>
                <c:pt idx="4">
                  <c:v>1318.51</c:v>
                </c:pt>
                <c:pt idx="5">
                  <c:v>1396.91</c:v>
                </c:pt>
                <c:pt idx="6">
                  <c:v>1479.98</c:v>
                </c:pt>
                <c:pt idx="7">
                  <c:v>1567.98</c:v>
                </c:pt>
                <c:pt idx="8">
                  <c:v>1661.22</c:v>
                </c:pt>
                <c:pt idx="9">
                  <c:v>1760</c:v>
                </c:pt>
                <c:pt idx="10">
                  <c:v>1864.66</c:v>
                </c:pt>
                <c:pt idx="11">
                  <c:v>1975.53</c:v>
                </c:pt>
              </c:numCache>
            </c:numRef>
          </c:val>
        </c:ser>
        <c:ser>
          <c:idx val="13"/>
          <c:order val="13"/>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CALCULATOR!$C$45:$N$45</c:f>
              <c:numCache>
                <c:ptCount val="12"/>
                <c:pt idx="0">
                  <c:v>1046.6761183806066</c:v>
                </c:pt>
                <c:pt idx="1">
                  <c:v>1108.9061183806066</c:v>
                </c:pt>
                <c:pt idx="2">
                  <c:v>1174.8361183806066</c:v>
                </c:pt>
                <c:pt idx="3">
                  <c:v>1244.6861183806066</c:v>
                </c:pt>
                <c:pt idx="4">
                  <c:v>1318.6861183806066</c:v>
                </c:pt>
                <c:pt idx="5">
                  <c:v>1397.0861183806066</c:v>
                </c:pt>
                <c:pt idx="6">
                  <c:v>1480.1561183806066</c:v>
                </c:pt>
                <c:pt idx="7">
                  <c:v>1568.1561183806066</c:v>
                </c:pt>
                <c:pt idx="8">
                  <c:v>1661.3961183806066</c:v>
                </c:pt>
                <c:pt idx="9">
                  <c:v>1760.1761183806066</c:v>
                </c:pt>
                <c:pt idx="10">
                  <c:v>1864.8361183806066</c:v>
                </c:pt>
                <c:pt idx="11">
                  <c:v>1975.7061183806065</c:v>
                </c:pt>
              </c:numCache>
            </c:numRef>
          </c:val>
        </c:ser>
        <c:ser>
          <c:idx val="14"/>
          <c:order val="14"/>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CALCULATOR!$C$50:$N$50</c:f>
              <c:numCache>
                <c:ptCount val="12"/>
                <c:pt idx="0">
                  <c:v>2093</c:v>
                </c:pt>
                <c:pt idx="1">
                  <c:v>2217.46</c:v>
                </c:pt>
                <c:pt idx="2">
                  <c:v>2349.32</c:v>
                </c:pt>
                <c:pt idx="3">
                  <c:v>2489.02</c:v>
                </c:pt>
                <c:pt idx="4">
                  <c:v>2637.02</c:v>
                </c:pt>
                <c:pt idx="5">
                  <c:v>2793.83</c:v>
                </c:pt>
                <c:pt idx="6">
                  <c:v>2959.96</c:v>
                </c:pt>
                <c:pt idx="7">
                  <c:v>3135.96</c:v>
                </c:pt>
                <c:pt idx="8">
                  <c:v>3322.44</c:v>
                </c:pt>
                <c:pt idx="9">
                  <c:v>3520</c:v>
                </c:pt>
                <c:pt idx="10">
                  <c:v>3729.31</c:v>
                </c:pt>
                <c:pt idx="11">
                  <c:v>3951.07</c:v>
                </c:pt>
              </c:numCache>
            </c:numRef>
          </c:val>
        </c:ser>
        <c:ser>
          <c:idx val="15"/>
          <c:order val="15"/>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CALCULATOR!$C$51:$N$51</c:f>
              <c:numCache>
                <c:ptCount val="12"/>
                <c:pt idx="0">
                  <c:v>2093.352236761213</c:v>
                </c:pt>
                <c:pt idx="1">
                  <c:v>2217.812236761213</c:v>
                </c:pt>
                <c:pt idx="2">
                  <c:v>2349.6722367612133</c:v>
                </c:pt>
                <c:pt idx="3">
                  <c:v>2489.372236761213</c:v>
                </c:pt>
                <c:pt idx="4">
                  <c:v>2637.372236761213</c:v>
                </c:pt>
                <c:pt idx="5">
                  <c:v>2794.182236761213</c:v>
                </c:pt>
                <c:pt idx="6">
                  <c:v>2960.312236761213</c:v>
                </c:pt>
                <c:pt idx="7">
                  <c:v>3136.312236761213</c:v>
                </c:pt>
                <c:pt idx="8">
                  <c:v>3322.792236761213</c:v>
                </c:pt>
                <c:pt idx="9">
                  <c:v>3520.352236761213</c:v>
                </c:pt>
                <c:pt idx="10">
                  <c:v>3729.662236761213</c:v>
                </c:pt>
                <c:pt idx="11">
                  <c:v>3951.4222367612133</c:v>
                </c:pt>
              </c:numCache>
            </c:numRef>
          </c:val>
        </c:ser>
        <c:ser>
          <c:idx val="16"/>
          <c:order val="16"/>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CALCULATOR!$C$56:$F$56</c:f>
              <c:numCache>
                <c:ptCount val="4"/>
                <c:pt idx="0">
                  <c:v>4186.01</c:v>
                </c:pt>
                <c:pt idx="1">
                  <c:v>4434.92</c:v>
                </c:pt>
                <c:pt idx="2">
                  <c:v>4698.64</c:v>
                </c:pt>
                <c:pt idx="3">
                  <c:v>4978.03</c:v>
                </c:pt>
              </c:numCache>
            </c:numRef>
          </c:val>
        </c:ser>
        <c:ser>
          <c:idx val="17"/>
          <c:order val="17"/>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CALCULATOR!$C$57:$F$57</c:f>
              <c:numCache>
                <c:ptCount val="4"/>
                <c:pt idx="0">
                  <c:v>4186.7144735224265</c:v>
                </c:pt>
                <c:pt idx="1">
                  <c:v>4435.624473522426</c:v>
                </c:pt>
                <c:pt idx="2">
                  <c:v>4699.344473522427</c:v>
                </c:pt>
                <c:pt idx="3">
                  <c:v>4978.734473522426</c:v>
                </c:pt>
              </c:numCache>
            </c:numRef>
          </c:val>
        </c:ser>
        <c:axId val="13288815"/>
        <c:axId val="52490472"/>
        <c:axId val="2652201"/>
      </c:surface3DChart>
      <c:catAx>
        <c:axId val="13288815"/>
        <c:scaling>
          <c:orientation val="minMax"/>
        </c:scaling>
        <c:axPos val="b"/>
        <c:minorGridlines/>
        <c:delete val="0"/>
        <c:numFmt formatCode="General" sourceLinked="1"/>
        <c:majorTickMark val="out"/>
        <c:minorTickMark val="none"/>
        <c:tickLblPos val="low"/>
        <c:crossAx val="52490472"/>
        <c:crosses val="autoZero"/>
        <c:auto val="1"/>
        <c:lblOffset val="100"/>
        <c:noMultiLvlLbl val="0"/>
      </c:catAx>
      <c:valAx>
        <c:axId val="52490472"/>
        <c:scaling>
          <c:orientation val="minMax"/>
        </c:scaling>
        <c:axPos val="l"/>
        <c:minorGridlines/>
        <c:delete val="0"/>
        <c:numFmt formatCode="General" sourceLinked="1"/>
        <c:majorTickMark val="out"/>
        <c:minorTickMark val="none"/>
        <c:tickLblPos val="nextTo"/>
        <c:crossAx val="13288815"/>
        <c:crossesAt val="1"/>
        <c:crossBetween val="midCat"/>
        <c:dispUnits/>
      </c:valAx>
      <c:serAx>
        <c:axId val="2652201"/>
        <c:scaling>
          <c:orientation val="minMax"/>
        </c:scaling>
        <c:axPos val="b"/>
        <c:minorGridlines/>
        <c:delete val="1"/>
        <c:majorTickMark val="out"/>
        <c:minorTickMark val="none"/>
        <c:tickLblPos val="low"/>
        <c:crossAx val="52490472"/>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Middle C</a:t>
            </a:r>
            <a:r>
              <a:rPr lang="en-US" cap="none" sz="1200" b="1" i="0" u="none" baseline="0">
                <a:latin typeface="Arial"/>
                <a:ea typeface="Arial"/>
                <a:cs typeface="Arial"/>
              </a:rPr>
              <a:t>
Series 1 is standard piano keyboard frequencies
Series 2 is exponential calculation of human frequency range average.</a:t>
            </a:r>
          </a:p>
        </c:rich>
      </c:tx>
      <c:layout>
        <c:manualLayout>
          <c:xMode val="factor"/>
          <c:yMode val="factor"/>
          <c:x val="0.0035"/>
          <c:y val="-0.02025"/>
        </c:manualLayout>
      </c:layout>
      <c:spPr>
        <a:noFill/>
        <a:ln>
          <a:noFill/>
        </a:ln>
      </c:spPr>
    </c:title>
    <c:plotArea>
      <c:layout>
        <c:manualLayout>
          <c:xMode val="edge"/>
          <c:yMode val="edge"/>
          <c:x val="0.0115"/>
          <c:y val="0.1045"/>
          <c:w val="0.977"/>
          <c:h val="0.833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CALCULATOR!$C$31:$N$31</c:f>
              <c:strCache>
                <c:ptCount val="12"/>
                <c:pt idx="0">
                  <c:v>C4</c:v>
                </c:pt>
                <c:pt idx="1">
                  <c:v>C#4/Db4</c:v>
                </c:pt>
                <c:pt idx="2">
                  <c:v>D4</c:v>
                </c:pt>
                <c:pt idx="3">
                  <c:v>D#4/Eb4</c:v>
                </c:pt>
                <c:pt idx="4">
                  <c:v>E4</c:v>
                </c:pt>
                <c:pt idx="5">
                  <c:v>F4</c:v>
                </c:pt>
                <c:pt idx="6">
                  <c:v>F#4/Gb4</c:v>
                </c:pt>
                <c:pt idx="7">
                  <c:v>G4</c:v>
                </c:pt>
                <c:pt idx="8">
                  <c:v>G#4/Ab4</c:v>
                </c:pt>
                <c:pt idx="9">
                  <c:v>A4</c:v>
                </c:pt>
                <c:pt idx="10">
                  <c:v>A#4/Bb4</c:v>
                </c:pt>
                <c:pt idx="11">
                  <c:v>B4</c:v>
                </c:pt>
              </c:strCache>
            </c:strRef>
          </c:cat>
          <c:val>
            <c:numRef>
              <c:f>CALCULATOR!$C$32:$N$32</c:f>
              <c:numCache>
                <c:ptCount val="12"/>
                <c:pt idx="0">
                  <c:v>261.63</c:v>
                </c:pt>
                <c:pt idx="1">
                  <c:v>277.18</c:v>
                </c:pt>
                <c:pt idx="2">
                  <c:v>293.66</c:v>
                </c:pt>
                <c:pt idx="3">
                  <c:v>311.13</c:v>
                </c:pt>
                <c:pt idx="4">
                  <c:v>329.63</c:v>
                </c:pt>
                <c:pt idx="5">
                  <c:v>349.23</c:v>
                </c:pt>
                <c:pt idx="6">
                  <c:v>369.99</c:v>
                </c:pt>
                <c:pt idx="7">
                  <c:v>392</c:v>
                </c:pt>
                <c:pt idx="8">
                  <c:v>415.3</c:v>
                </c:pt>
                <c:pt idx="9">
                  <c:v>440</c:v>
                </c:pt>
                <c:pt idx="10">
                  <c:v>466.16</c:v>
                </c:pt>
                <c:pt idx="11">
                  <c:v>493.88</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CALCULATOR!$C$31:$N$31</c:f>
              <c:strCache>
                <c:ptCount val="12"/>
                <c:pt idx="0">
                  <c:v>C4</c:v>
                </c:pt>
                <c:pt idx="1">
                  <c:v>C#4/Db4</c:v>
                </c:pt>
                <c:pt idx="2">
                  <c:v>D4</c:v>
                </c:pt>
                <c:pt idx="3">
                  <c:v>D#4/Eb4</c:v>
                </c:pt>
                <c:pt idx="4">
                  <c:v>E4</c:v>
                </c:pt>
                <c:pt idx="5">
                  <c:v>F4</c:v>
                </c:pt>
                <c:pt idx="6">
                  <c:v>F#4/Gb4</c:v>
                </c:pt>
                <c:pt idx="7">
                  <c:v>G4</c:v>
                </c:pt>
                <c:pt idx="8">
                  <c:v>G#4/Ab4</c:v>
                </c:pt>
                <c:pt idx="9">
                  <c:v>A4</c:v>
                </c:pt>
                <c:pt idx="10">
                  <c:v>A#4/Bb4</c:v>
                </c:pt>
                <c:pt idx="11">
                  <c:v>B4</c:v>
                </c:pt>
              </c:strCache>
            </c:strRef>
          </c:cat>
          <c:val>
            <c:numRef>
              <c:f>CALCULATOR!$C$33:$N$33</c:f>
              <c:numCache>
                <c:ptCount val="12"/>
                <c:pt idx="0">
                  <c:v>261.3888452892284</c:v>
                </c:pt>
                <c:pt idx="1">
                  <c:v>276.9388452892284</c:v>
                </c:pt>
                <c:pt idx="2">
                  <c:v>293.41884528922844</c:v>
                </c:pt>
                <c:pt idx="3">
                  <c:v>310.8888452892284</c:v>
                </c:pt>
                <c:pt idx="4">
                  <c:v>329.3888452892284</c:v>
                </c:pt>
                <c:pt idx="5">
                  <c:v>348.98884528922844</c:v>
                </c:pt>
                <c:pt idx="6">
                  <c:v>369.7488452892284</c:v>
                </c:pt>
                <c:pt idx="7">
                  <c:v>391.7588452892284</c:v>
                </c:pt>
                <c:pt idx="8">
                  <c:v>415.05884528922843</c:v>
                </c:pt>
                <c:pt idx="9">
                  <c:v>439.7588452892284</c:v>
                </c:pt>
                <c:pt idx="10">
                  <c:v>465.91884528922844</c:v>
                </c:pt>
                <c:pt idx="11">
                  <c:v>493.6388452892284</c:v>
                </c:pt>
              </c:numCache>
            </c:numRef>
          </c:val>
        </c:ser>
        <c:axId val="23869810"/>
        <c:axId val="13501699"/>
      </c:barChart>
      <c:catAx>
        <c:axId val="23869810"/>
        <c:scaling>
          <c:orientation val="minMax"/>
        </c:scaling>
        <c:axPos val="b"/>
        <c:delete val="0"/>
        <c:numFmt formatCode="General" sourceLinked="1"/>
        <c:majorTickMark val="out"/>
        <c:minorTickMark val="none"/>
        <c:tickLblPos val="nextTo"/>
        <c:crossAx val="13501699"/>
        <c:crosses val="autoZero"/>
        <c:auto val="1"/>
        <c:lblOffset val="100"/>
        <c:noMultiLvlLbl val="0"/>
      </c:catAx>
      <c:valAx>
        <c:axId val="13501699"/>
        <c:scaling>
          <c:orientation val="minMax"/>
        </c:scaling>
        <c:axPos val="l"/>
        <c:majorGridlines/>
        <c:delete val="0"/>
        <c:numFmt formatCode="General" sourceLinked="1"/>
        <c:majorTickMark val="out"/>
        <c:minorTickMark val="none"/>
        <c:tickLblPos val="nextTo"/>
        <c:crossAx val="23869810"/>
        <c:crossesAt val="1"/>
        <c:crossBetween val="between"/>
        <c:dispUnits/>
      </c:valAx>
      <c:spPr>
        <a:solidFill>
          <a:srgbClr val="C0C0C0"/>
        </a:solidFill>
        <a:ln w="12700">
          <a:solidFill>
            <a:srgbClr val="808080"/>
          </a:solidFill>
        </a:ln>
      </c:spPr>
    </c:plotArea>
    <c:legend>
      <c:legendPos val="b"/>
      <c:layout>
        <c:manualLayout>
          <c:xMode val="edge"/>
          <c:yMode val="edge"/>
          <c:x val="0.27375"/>
          <c:y val="0.95625"/>
          <c:w val="0.5085"/>
          <c:h val="0.037"/>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12"/>
  <sheetViews>
    <sheetView tabSelected="1" workbookViewId="0" topLeftCell="A1">
      <selection activeCell="I60" sqref="I60"/>
    </sheetView>
  </sheetViews>
  <sheetFormatPr defaultColWidth="9.140625" defaultRowHeight="12.75"/>
  <cols>
    <col min="2" max="2" width="20.8515625" style="0" bestFit="1" customWidth="1"/>
    <col min="3" max="3" width="8.7109375" style="0" customWidth="1"/>
    <col min="4" max="4" width="8.57421875" style="0" customWidth="1"/>
    <col min="5" max="7" width="8.7109375" style="0" customWidth="1"/>
    <col min="8" max="10" width="9.00390625" style="0" customWidth="1"/>
    <col min="11" max="14" width="8.8515625" style="0" customWidth="1"/>
  </cols>
  <sheetData>
    <row r="1" spans="1:22" ht="12.75">
      <c r="A1" s="32" t="s">
        <v>119</v>
      </c>
      <c r="B1" s="33"/>
      <c r="C1" s="33"/>
      <c r="D1" s="33"/>
      <c r="E1" s="33"/>
      <c r="F1" s="33"/>
      <c r="G1" s="33"/>
      <c r="H1" s="33"/>
      <c r="I1" s="33"/>
      <c r="J1" s="33"/>
      <c r="K1" s="33"/>
      <c r="L1" s="33"/>
      <c r="M1" s="33"/>
      <c r="N1" s="33"/>
      <c r="O1" s="3"/>
      <c r="P1" s="3"/>
      <c r="Q1" s="3"/>
      <c r="R1" s="3"/>
      <c r="S1" s="3"/>
      <c r="T1" s="3"/>
      <c r="U1" s="3"/>
      <c r="V1" s="3"/>
    </row>
    <row r="2" spans="1:22" ht="12.75" customHeight="1">
      <c r="A2" s="43" t="s">
        <v>112</v>
      </c>
      <c r="B2" s="43"/>
      <c r="C2" s="43"/>
      <c r="D2" s="43"/>
      <c r="E2" s="43"/>
      <c r="F2" s="43"/>
      <c r="G2" s="43"/>
      <c r="H2" s="43"/>
      <c r="I2" s="43"/>
      <c r="J2" s="43"/>
      <c r="K2" s="43"/>
      <c r="L2" s="43"/>
      <c r="M2" s="43"/>
      <c r="N2" s="43"/>
      <c r="O2" s="3"/>
      <c r="P2" s="3"/>
      <c r="Q2" s="3"/>
      <c r="R2" s="3"/>
      <c r="S2" s="3"/>
      <c r="T2" s="3"/>
      <c r="U2" s="3"/>
      <c r="V2" s="3"/>
    </row>
    <row r="3" spans="1:22" ht="12.75">
      <c r="A3" s="43"/>
      <c r="B3" s="43"/>
      <c r="C3" s="43"/>
      <c r="D3" s="43"/>
      <c r="E3" s="43"/>
      <c r="F3" s="43"/>
      <c r="G3" s="43"/>
      <c r="H3" s="43"/>
      <c r="I3" s="43"/>
      <c r="J3" s="43"/>
      <c r="K3" s="43"/>
      <c r="L3" s="43"/>
      <c r="M3" s="43"/>
      <c r="N3" s="43"/>
      <c r="O3" s="3"/>
      <c r="P3" s="3"/>
      <c r="Q3" s="3"/>
      <c r="R3" s="3"/>
      <c r="S3" s="3"/>
      <c r="T3" s="3"/>
      <c r="U3" s="3"/>
      <c r="V3" s="3"/>
    </row>
    <row r="4" spans="1:22" ht="12.75">
      <c r="A4" s="43"/>
      <c r="B4" s="43"/>
      <c r="C4" s="43"/>
      <c r="D4" s="43"/>
      <c r="E4" s="43"/>
      <c r="F4" s="43"/>
      <c r="G4" s="43"/>
      <c r="H4" s="43"/>
      <c r="I4" s="43"/>
      <c r="J4" s="43"/>
      <c r="K4" s="43"/>
      <c r="L4" s="43"/>
      <c r="M4" s="43"/>
      <c r="N4" s="43"/>
      <c r="O4" s="3"/>
      <c r="P4" s="3"/>
      <c r="Q4" s="3"/>
      <c r="R4" s="3"/>
      <c r="S4" s="3"/>
      <c r="T4" s="3"/>
      <c r="U4" s="3"/>
      <c r="V4" s="3"/>
    </row>
    <row r="5" spans="1:22" ht="12.75">
      <c r="A5" s="43"/>
      <c r="B5" s="43"/>
      <c r="C5" s="43"/>
      <c r="D5" s="43"/>
      <c r="E5" s="43"/>
      <c r="F5" s="43"/>
      <c r="G5" s="43"/>
      <c r="H5" s="43"/>
      <c r="I5" s="43"/>
      <c r="J5" s="43"/>
      <c r="K5" s="43"/>
      <c r="L5" s="43"/>
      <c r="M5" s="43"/>
      <c r="N5" s="43"/>
      <c r="O5" s="3"/>
      <c r="P5" s="3"/>
      <c r="Q5" s="3"/>
      <c r="R5" s="3"/>
      <c r="S5" s="3"/>
      <c r="T5" s="3"/>
      <c r="U5" s="3"/>
      <c r="V5" s="3"/>
    </row>
    <row r="6" spans="1:22" ht="12.75">
      <c r="A6" s="43"/>
      <c r="B6" s="43"/>
      <c r="C6" s="43"/>
      <c r="D6" s="43"/>
      <c r="E6" s="43"/>
      <c r="F6" s="43"/>
      <c r="G6" s="43"/>
      <c r="H6" s="43"/>
      <c r="I6" s="43"/>
      <c r="J6" s="43"/>
      <c r="K6" s="43"/>
      <c r="L6" s="43"/>
      <c r="M6" s="43"/>
      <c r="N6" s="43"/>
      <c r="O6" s="3"/>
      <c r="P6" s="3"/>
      <c r="Q6" s="3"/>
      <c r="R6" s="3"/>
      <c r="S6" s="3"/>
      <c r="T6" s="3"/>
      <c r="U6" s="3"/>
      <c r="V6" s="3"/>
    </row>
    <row r="7" spans="1:22" ht="12.75" customHeight="1">
      <c r="A7" s="41" t="s">
        <v>11</v>
      </c>
      <c r="B7" s="42"/>
      <c r="C7" s="15" t="s">
        <v>12</v>
      </c>
      <c r="D7" s="16" t="s">
        <v>13</v>
      </c>
      <c r="E7" s="16" t="s">
        <v>14</v>
      </c>
      <c r="F7" s="16" t="s">
        <v>15</v>
      </c>
      <c r="G7" s="16" t="s">
        <v>16</v>
      </c>
      <c r="H7" s="16" t="s">
        <v>17</v>
      </c>
      <c r="I7" s="16" t="s">
        <v>18</v>
      </c>
      <c r="J7" s="16" t="s">
        <v>19</v>
      </c>
      <c r="K7" s="16" t="s">
        <v>20</v>
      </c>
      <c r="L7" s="16" t="s">
        <v>21</v>
      </c>
      <c r="M7" s="16" t="s">
        <v>22</v>
      </c>
      <c r="N7" s="16" t="s">
        <v>23</v>
      </c>
      <c r="O7" s="29" t="s">
        <v>118</v>
      </c>
      <c r="P7" s="3"/>
      <c r="Q7" s="3"/>
      <c r="R7" s="3"/>
      <c r="S7" s="3"/>
      <c r="T7" s="3"/>
      <c r="U7" s="3"/>
      <c r="V7" s="3"/>
    </row>
    <row r="8" spans="1:22" ht="12.75" customHeight="1">
      <c r="A8" s="37" t="s">
        <v>120</v>
      </c>
      <c r="B8" s="38"/>
      <c r="C8" s="23">
        <v>16.35</v>
      </c>
      <c r="D8" s="24">
        <v>17.32</v>
      </c>
      <c r="E8" s="24">
        <v>18.35</v>
      </c>
      <c r="F8" s="24">
        <v>19.45</v>
      </c>
      <c r="G8" s="24">
        <v>20.6</v>
      </c>
      <c r="H8" s="24">
        <v>21.83</v>
      </c>
      <c r="I8" s="24">
        <v>23.12</v>
      </c>
      <c r="J8" s="24">
        <v>24.5</v>
      </c>
      <c r="K8" s="24">
        <v>25.96</v>
      </c>
      <c r="L8" s="24">
        <v>27.5</v>
      </c>
      <c r="M8" s="24">
        <v>29.14</v>
      </c>
      <c r="N8" s="24">
        <v>30.87</v>
      </c>
      <c r="O8" s="29"/>
      <c r="P8" s="3"/>
      <c r="Q8" s="3"/>
      <c r="R8" s="3"/>
      <c r="S8" s="3"/>
      <c r="T8" s="3"/>
      <c r="U8" s="3"/>
      <c r="V8" s="3"/>
    </row>
    <row r="9" spans="1:22" ht="12.75">
      <c r="A9" s="37"/>
      <c r="B9" s="38"/>
      <c r="C9" s="26">
        <f>D9-C11</f>
        <v>16.35681434969698</v>
      </c>
      <c r="D9" s="26">
        <f>E9-D11</f>
        <v>17.326814349696978</v>
      </c>
      <c r="E9" s="26">
        <f>E15/2</f>
        <v>18.35681434969698</v>
      </c>
      <c r="F9" s="26">
        <f aca="true" t="shared" si="0" ref="F9:N9">E9+E11</f>
        <v>19.456814349696977</v>
      </c>
      <c r="G9" s="26">
        <f t="shared" si="0"/>
        <v>20.60681434969698</v>
      </c>
      <c r="H9" s="26">
        <f t="shared" si="0"/>
        <v>21.836814349696976</v>
      </c>
      <c r="I9" s="26">
        <f t="shared" si="0"/>
        <v>23.12681434969698</v>
      </c>
      <c r="J9" s="26">
        <f t="shared" si="0"/>
        <v>24.506814349696977</v>
      </c>
      <c r="K9" s="26">
        <f t="shared" si="0"/>
        <v>25.96681434969698</v>
      </c>
      <c r="L9" s="26">
        <f t="shared" si="0"/>
        <v>27.506814349696977</v>
      </c>
      <c r="M9" s="26">
        <f t="shared" si="0"/>
        <v>29.146814349696978</v>
      </c>
      <c r="N9" s="26">
        <f t="shared" si="0"/>
        <v>30.87681434969698</v>
      </c>
      <c r="O9" s="29"/>
      <c r="P9" s="3"/>
      <c r="Q9" s="3"/>
      <c r="R9" s="3"/>
      <c r="S9" s="3"/>
      <c r="T9" s="3"/>
      <c r="U9" s="3"/>
      <c r="V9" s="3"/>
    </row>
    <row r="10" spans="1:22" ht="12.75">
      <c r="A10" s="37"/>
      <c r="B10" s="38"/>
      <c r="C10" s="17">
        <f aca="true" t="shared" si="1" ref="C10:N10">C12/2+C12</f>
        <v>0.09000000000000341</v>
      </c>
      <c r="D10" s="17">
        <f t="shared" si="1"/>
        <v>0.1049999999999951</v>
      </c>
      <c r="E10" s="17">
        <f t="shared" si="1"/>
        <v>0.0750000000000064</v>
      </c>
      <c r="F10" s="17">
        <f t="shared" si="1"/>
        <v>0.11999999999999211</v>
      </c>
      <c r="G10" s="17">
        <f t="shared" si="1"/>
        <v>0.09000000000000874</v>
      </c>
      <c r="H10" s="17">
        <f t="shared" si="1"/>
        <v>0.13499999999999446</v>
      </c>
      <c r="I10" s="17">
        <f t="shared" si="1"/>
        <v>0.12000000000000277</v>
      </c>
      <c r="J10" s="17">
        <f t="shared" si="1"/>
        <v>0.11999999999999744</v>
      </c>
      <c r="K10" s="17">
        <f t="shared" si="1"/>
        <v>0.15000000000000213</v>
      </c>
      <c r="L10" s="17">
        <f t="shared" si="1"/>
        <v>0.1349999999999998</v>
      </c>
      <c r="M10" s="17">
        <f t="shared" si="1"/>
        <v>0.15000000000000213</v>
      </c>
      <c r="N10" s="17">
        <f t="shared" si="1"/>
        <v>0.17999999999999083</v>
      </c>
      <c r="O10" s="29"/>
      <c r="P10" s="3"/>
      <c r="Q10" s="3"/>
      <c r="R10" s="3"/>
      <c r="S10" s="3"/>
      <c r="T10" s="3"/>
      <c r="U10" s="3"/>
      <c r="V10" s="3"/>
    </row>
    <row r="11" spans="1:22" ht="12.75">
      <c r="A11" s="37"/>
      <c r="B11" s="38"/>
      <c r="C11" s="18">
        <f aca="true" t="shared" si="2" ref="C11:M11">D8-C8</f>
        <v>0.9699999999999989</v>
      </c>
      <c r="D11" s="18">
        <f t="shared" si="2"/>
        <v>1.0300000000000011</v>
      </c>
      <c r="E11" s="18">
        <f t="shared" si="2"/>
        <v>1.0999999999999979</v>
      </c>
      <c r="F11" s="18">
        <f t="shared" si="2"/>
        <v>1.1500000000000021</v>
      </c>
      <c r="G11" s="18">
        <f t="shared" si="2"/>
        <v>1.2299999999999969</v>
      </c>
      <c r="H11" s="18">
        <f t="shared" si="2"/>
        <v>1.2900000000000027</v>
      </c>
      <c r="I11" s="18">
        <f t="shared" si="2"/>
        <v>1.379999999999999</v>
      </c>
      <c r="J11" s="18">
        <f t="shared" si="2"/>
        <v>1.4600000000000009</v>
      </c>
      <c r="K11" s="18">
        <f t="shared" si="2"/>
        <v>1.5399999999999991</v>
      </c>
      <c r="L11" s="18">
        <f t="shared" si="2"/>
        <v>1.6400000000000006</v>
      </c>
      <c r="M11" s="18">
        <f t="shared" si="2"/>
        <v>1.7300000000000004</v>
      </c>
      <c r="N11" s="18">
        <f>C14-N8</f>
        <v>1.8300000000000018</v>
      </c>
      <c r="O11" s="29"/>
      <c r="P11" s="3"/>
      <c r="Q11" s="3"/>
      <c r="R11" s="3"/>
      <c r="S11" s="3"/>
      <c r="T11" s="3"/>
      <c r="U11" s="3"/>
      <c r="V11" s="3"/>
    </row>
    <row r="12" spans="1:22" ht="12.75">
      <c r="A12" s="39"/>
      <c r="B12" s="40"/>
      <c r="C12" s="18">
        <f aca="true" t="shared" si="3" ref="C12:M12">D11-C11</f>
        <v>0.060000000000002274</v>
      </c>
      <c r="D12" s="18">
        <f t="shared" si="3"/>
        <v>0.06999999999999673</v>
      </c>
      <c r="E12" s="18">
        <f t="shared" si="3"/>
        <v>0.05000000000000426</v>
      </c>
      <c r="F12" s="18">
        <f t="shared" si="3"/>
        <v>0.07999999999999474</v>
      </c>
      <c r="G12" s="18">
        <f t="shared" si="3"/>
        <v>0.060000000000005826</v>
      </c>
      <c r="H12" s="18">
        <f t="shared" si="3"/>
        <v>0.0899999999999963</v>
      </c>
      <c r="I12" s="18">
        <f t="shared" si="3"/>
        <v>0.08000000000000185</v>
      </c>
      <c r="J12" s="18">
        <f t="shared" si="3"/>
        <v>0.0799999999999983</v>
      </c>
      <c r="K12" s="18">
        <f t="shared" si="3"/>
        <v>0.10000000000000142</v>
      </c>
      <c r="L12" s="18">
        <f t="shared" si="3"/>
        <v>0.08999999999999986</v>
      </c>
      <c r="M12" s="18">
        <f t="shared" si="3"/>
        <v>0.10000000000000142</v>
      </c>
      <c r="N12" s="18">
        <f>C17-N11</f>
        <v>0.11999999999999389</v>
      </c>
      <c r="O12" s="29"/>
      <c r="P12" s="3"/>
      <c r="Q12" s="3"/>
      <c r="R12" s="3"/>
      <c r="S12" s="3"/>
      <c r="T12" s="3"/>
      <c r="U12" s="3"/>
      <c r="V12" s="3"/>
    </row>
    <row r="13" spans="1:22" ht="12.75">
      <c r="A13" s="10"/>
      <c r="B13" s="11"/>
      <c r="C13" s="15" t="s">
        <v>24</v>
      </c>
      <c r="D13" s="16" t="s">
        <v>25</v>
      </c>
      <c r="E13" s="16" t="s">
        <v>26</v>
      </c>
      <c r="F13" s="16" t="s">
        <v>27</v>
      </c>
      <c r="G13" s="16" t="s">
        <v>28</v>
      </c>
      <c r="H13" s="16" t="s">
        <v>29</v>
      </c>
      <c r="I13" s="16" t="s">
        <v>30</v>
      </c>
      <c r="J13" s="16" t="s">
        <v>31</v>
      </c>
      <c r="K13" s="16" t="s">
        <v>32</v>
      </c>
      <c r="L13" s="16" t="s">
        <v>33</v>
      </c>
      <c r="M13" s="16" t="s">
        <v>34</v>
      </c>
      <c r="N13" s="16" t="s">
        <v>35</v>
      </c>
      <c r="O13" s="29"/>
      <c r="P13" s="3"/>
      <c r="Q13" s="3"/>
      <c r="R13" s="3"/>
      <c r="S13" s="3"/>
      <c r="T13" s="3"/>
      <c r="U13" s="3"/>
      <c r="V13" s="3"/>
    </row>
    <row r="14" spans="1:22" ht="12.75">
      <c r="A14">
        <v>0</v>
      </c>
      <c r="B14" s="3">
        <f>A14/1095.5</f>
        <v>0</v>
      </c>
      <c r="C14" s="24">
        <v>32.7</v>
      </c>
      <c r="D14" s="24">
        <v>34.65</v>
      </c>
      <c r="E14" s="24">
        <v>36.71</v>
      </c>
      <c r="F14" s="24">
        <v>38.89</v>
      </c>
      <c r="G14" s="24">
        <v>41.2</v>
      </c>
      <c r="H14" s="24">
        <v>43.65</v>
      </c>
      <c r="I14" s="24">
        <v>46.25</v>
      </c>
      <c r="J14" s="24">
        <v>49</v>
      </c>
      <c r="K14" s="24">
        <v>51.91</v>
      </c>
      <c r="L14" s="24">
        <v>55</v>
      </c>
      <c r="M14" s="24">
        <v>58.27</v>
      </c>
      <c r="N14" s="24">
        <v>61.74</v>
      </c>
      <c r="O14" s="29"/>
      <c r="P14" s="3"/>
      <c r="Q14" s="3"/>
      <c r="R14" s="3"/>
      <c r="S14" s="3"/>
      <c r="T14" s="3"/>
      <c r="U14" s="3"/>
      <c r="V14" s="3"/>
    </row>
    <row r="15" spans="1:22" s="1" customFormat="1" ht="12.75">
      <c r="A15" s="3">
        <v>-100</v>
      </c>
      <c r="B15" s="28">
        <f>B14+9.23</f>
        <v>9.23</v>
      </c>
      <c r="C15" s="26">
        <f>D15-C17</f>
        <v>32.70362869939396</v>
      </c>
      <c r="D15" s="26">
        <f>E15-D17</f>
        <v>34.653628699393956</v>
      </c>
      <c r="E15" s="26">
        <f>E21/2</f>
        <v>36.71362869939396</v>
      </c>
      <c r="F15" s="26">
        <f aca="true" t="shared" si="4" ref="F15:N15">E15+E17</f>
        <v>38.89362869939396</v>
      </c>
      <c r="G15" s="26">
        <f t="shared" si="4"/>
        <v>41.20362869939396</v>
      </c>
      <c r="H15" s="26">
        <f t="shared" si="4"/>
        <v>43.653628699393956</v>
      </c>
      <c r="I15" s="26">
        <f t="shared" si="4"/>
        <v>46.25362869939396</v>
      </c>
      <c r="J15" s="26">
        <f t="shared" si="4"/>
        <v>49.00362869939396</v>
      </c>
      <c r="K15" s="26">
        <f t="shared" si="4"/>
        <v>51.91362869939395</v>
      </c>
      <c r="L15" s="26">
        <f t="shared" si="4"/>
        <v>55.00362869939396</v>
      </c>
      <c r="M15" s="26">
        <f t="shared" si="4"/>
        <v>58.27362869939396</v>
      </c>
      <c r="N15" s="26">
        <f t="shared" si="4"/>
        <v>61.74362869939396</v>
      </c>
      <c r="O15" s="29"/>
      <c r="P15" s="3"/>
      <c r="Q15" s="3"/>
      <c r="R15" s="3"/>
      <c r="S15" s="3"/>
      <c r="T15" s="3"/>
      <c r="U15" s="3"/>
      <c r="V15" s="3"/>
    </row>
    <row r="16" spans="1:22" s="1" customFormat="1" ht="12.75">
      <c r="A16" s="3"/>
      <c r="B16" s="3"/>
      <c r="C16" s="17">
        <f aca="true" t="shared" si="5" ref="C16:N16">C18/2+C18</f>
        <v>0.1650000000000098</v>
      </c>
      <c r="D16" s="17">
        <f t="shared" si="5"/>
        <v>0.17999999999999616</v>
      </c>
      <c r="E16" s="17">
        <f t="shared" si="5"/>
        <v>0.19500000000000384</v>
      </c>
      <c r="F16" s="17">
        <f t="shared" si="5"/>
        <v>0.2099999999999902</v>
      </c>
      <c r="G16" s="17">
        <f t="shared" si="5"/>
        <v>0.22500000000000853</v>
      </c>
      <c r="H16" s="17">
        <f t="shared" si="5"/>
        <v>0.22499999999999787</v>
      </c>
      <c r="I16" s="17">
        <f t="shared" si="5"/>
        <v>0.23999999999999488</v>
      </c>
      <c r="J16" s="17">
        <f t="shared" si="5"/>
        <v>0.27000000000001023</v>
      </c>
      <c r="K16" s="17">
        <f t="shared" si="5"/>
        <v>0.2699999999999996</v>
      </c>
      <c r="L16" s="17">
        <f t="shared" si="5"/>
        <v>0.2999999999999936</v>
      </c>
      <c r="M16" s="17">
        <f t="shared" si="5"/>
        <v>0.2999999999999936</v>
      </c>
      <c r="N16" s="17">
        <f t="shared" si="5"/>
        <v>0.33000000000000895</v>
      </c>
      <c r="O16" s="29"/>
      <c r="P16" s="3"/>
      <c r="Q16" s="3"/>
      <c r="R16" s="3"/>
      <c r="S16" s="3"/>
      <c r="T16" s="3"/>
      <c r="U16" s="3"/>
      <c r="V16" s="3"/>
    </row>
    <row r="17" spans="1:22" s="1" customFormat="1" ht="12.75" customHeight="1">
      <c r="A17" s="36" t="s">
        <v>10</v>
      </c>
      <c r="B17" s="36"/>
      <c r="C17" s="18">
        <f aca="true" t="shared" si="6" ref="C17:M17">D14-C14</f>
        <v>1.9499999999999957</v>
      </c>
      <c r="D17" s="18">
        <f t="shared" si="6"/>
        <v>2.0600000000000023</v>
      </c>
      <c r="E17" s="18">
        <f t="shared" si="6"/>
        <v>2.1799999999999997</v>
      </c>
      <c r="F17" s="18">
        <f t="shared" si="6"/>
        <v>2.3100000000000023</v>
      </c>
      <c r="G17" s="18">
        <f t="shared" si="6"/>
        <v>2.4499999999999957</v>
      </c>
      <c r="H17" s="18">
        <f t="shared" si="6"/>
        <v>2.6000000000000014</v>
      </c>
      <c r="I17" s="18">
        <f t="shared" si="6"/>
        <v>2.75</v>
      </c>
      <c r="J17" s="18">
        <f t="shared" si="6"/>
        <v>2.9099999999999966</v>
      </c>
      <c r="K17" s="18">
        <f t="shared" si="6"/>
        <v>3.0900000000000034</v>
      </c>
      <c r="L17" s="18">
        <f t="shared" si="6"/>
        <v>3.270000000000003</v>
      </c>
      <c r="M17" s="18">
        <f t="shared" si="6"/>
        <v>3.469999999999999</v>
      </c>
      <c r="N17" s="17">
        <f>C20-N14</f>
        <v>3.6699999999999946</v>
      </c>
      <c r="O17" s="29"/>
      <c r="P17" s="3"/>
      <c r="Q17" s="3"/>
      <c r="R17" s="3"/>
      <c r="S17" s="3"/>
      <c r="T17" s="3"/>
      <c r="U17" s="3"/>
      <c r="V17" s="3"/>
    </row>
    <row r="18" spans="1:22" ht="12.75">
      <c r="A18" s="36"/>
      <c r="B18" s="36"/>
      <c r="C18" s="18">
        <f aca="true" t="shared" si="7" ref="C18:M18">D17-C17</f>
        <v>0.11000000000000654</v>
      </c>
      <c r="D18" s="18">
        <f t="shared" si="7"/>
        <v>0.11999999999999744</v>
      </c>
      <c r="E18" s="18">
        <f t="shared" si="7"/>
        <v>0.13000000000000256</v>
      </c>
      <c r="F18" s="18">
        <f t="shared" si="7"/>
        <v>0.13999999999999346</v>
      </c>
      <c r="G18" s="18">
        <f t="shared" si="7"/>
        <v>0.15000000000000568</v>
      </c>
      <c r="H18" s="18">
        <f t="shared" si="7"/>
        <v>0.14999999999999858</v>
      </c>
      <c r="I18" s="18">
        <f t="shared" si="7"/>
        <v>0.1599999999999966</v>
      </c>
      <c r="J18" s="18">
        <f t="shared" si="7"/>
        <v>0.18000000000000682</v>
      </c>
      <c r="K18" s="18">
        <f t="shared" si="7"/>
        <v>0.17999999999999972</v>
      </c>
      <c r="L18" s="18">
        <f t="shared" si="7"/>
        <v>0.19999999999999574</v>
      </c>
      <c r="M18" s="18">
        <f t="shared" si="7"/>
        <v>0.19999999999999574</v>
      </c>
      <c r="N18" s="18">
        <f>C23-N17</f>
        <v>0.22000000000000597</v>
      </c>
      <c r="O18" s="29"/>
      <c r="P18" s="3"/>
      <c r="Q18" s="3"/>
      <c r="R18" s="3"/>
      <c r="S18" s="3"/>
      <c r="T18" s="3"/>
      <c r="U18" s="3"/>
      <c r="V18" s="3"/>
    </row>
    <row r="19" spans="1:22" ht="12.75">
      <c r="A19" s="19" t="s">
        <v>7</v>
      </c>
      <c r="B19" s="20">
        <f>(100*0.0202020202)/B15</f>
        <v>0.2188734582881907</v>
      </c>
      <c r="C19" s="16" t="s">
        <v>36</v>
      </c>
      <c r="D19" s="16" t="s">
        <v>37</v>
      </c>
      <c r="E19" s="16" t="s">
        <v>38</v>
      </c>
      <c r="F19" s="16" t="s">
        <v>39</v>
      </c>
      <c r="G19" s="16" t="s">
        <v>40</v>
      </c>
      <c r="H19" s="16" t="s">
        <v>41</v>
      </c>
      <c r="I19" s="16" t="s">
        <v>42</v>
      </c>
      <c r="J19" s="16" t="s">
        <v>43</v>
      </c>
      <c r="K19" s="16" t="s">
        <v>44</v>
      </c>
      <c r="L19" s="16" t="s">
        <v>45</v>
      </c>
      <c r="M19" s="16" t="s">
        <v>46</v>
      </c>
      <c r="N19" s="16" t="s">
        <v>47</v>
      </c>
      <c r="O19" s="29"/>
      <c r="P19" s="3"/>
      <c r="Q19" s="3"/>
      <c r="R19" s="3"/>
      <c r="S19" s="3"/>
      <c r="T19" s="3"/>
      <c r="U19" s="3"/>
      <c r="V19" s="3"/>
    </row>
    <row r="20" spans="1:22" ht="12.75">
      <c r="A20" s="19" t="s">
        <v>8</v>
      </c>
      <c r="B20" s="20">
        <f>(100*0.0707070707)/B15</f>
        <v>0.7660571040086673</v>
      </c>
      <c r="C20" s="24">
        <v>65.41</v>
      </c>
      <c r="D20" s="24">
        <v>69.3</v>
      </c>
      <c r="E20" s="24">
        <v>73.42</v>
      </c>
      <c r="F20" s="24">
        <v>77.78</v>
      </c>
      <c r="G20" s="24">
        <v>82.41</v>
      </c>
      <c r="H20" s="24">
        <v>87.31</v>
      </c>
      <c r="I20" s="24">
        <v>92.5</v>
      </c>
      <c r="J20" s="24">
        <v>98</v>
      </c>
      <c r="K20" s="24">
        <v>103.83</v>
      </c>
      <c r="L20" s="24">
        <v>110</v>
      </c>
      <c r="M20" s="24">
        <v>116.54</v>
      </c>
      <c r="N20" s="24">
        <v>123.47</v>
      </c>
      <c r="O20" s="29"/>
      <c r="P20" s="3"/>
      <c r="Q20" s="3"/>
      <c r="R20" s="3"/>
      <c r="S20" s="3"/>
      <c r="T20" s="3"/>
      <c r="U20" s="3"/>
      <c r="V20" s="3"/>
    </row>
    <row r="21" spans="1:22" s="1" customFormat="1" ht="25.5">
      <c r="A21" s="13" t="s">
        <v>9</v>
      </c>
      <c r="B21" s="14">
        <f>(((A23-B23)/2)+B23)</f>
        <v>35245.083551418196</v>
      </c>
      <c r="C21" s="27">
        <f>D21-C24</f>
        <v>72.95725739878792</v>
      </c>
      <c r="D21" s="27">
        <f>E21-D24</f>
        <v>73.18725739878792</v>
      </c>
      <c r="E21" s="27">
        <f>E27/2</f>
        <v>73.42725739878792</v>
      </c>
      <c r="F21" s="27">
        <f aca="true" t="shared" si="8" ref="F21:N21">E21+E24</f>
        <v>73.69725739878791</v>
      </c>
      <c r="G21" s="27">
        <f t="shared" si="8"/>
        <v>73.96725739878792</v>
      </c>
      <c r="H21" s="27">
        <f t="shared" si="8"/>
        <v>74.25725739878791</v>
      </c>
      <c r="I21" s="27">
        <f t="shared" si="8"/>
        <v>74.56725739878792</v>
      </c>
      <c r="J21" s="27">
        <f t="shared" si="8"/>
        <v>74.89725739878791</v>
      </c>
      <c r="K21" s="27">
        <f t="shared" si="8"/>
        <v>75.23725739878792</v>
      </c>
      <c r="L21" s="27">
        <f t="shared" si="8"/>
        <v>75.60725739878792</v>
      </c>
      <c r="M21" s="27">
        <f t="shared" si="8"/>
        <v>75.99725739878791</v>
      </c>
      <c r="N21" s="27">
        <f t="shared" si="8"/>
        <v>76.40725739878792</v>
      </c>
      <c r="O21" s="29"/>
      <c r="P21" s="3"/>
      <c r="Q21" s="3"/>
      <c r="R21" s="3"/>
      <c r="S21" s="3"/>
      <c r="T21" s="3"/>
      <c r="U21" s="3"/>
      <c r="V21" s="3"/>
    </row>
    <row r="22" spans="1:22" s="1" customFormat="1" ht="12.75">
      <c r="A22" s="34" t="s">
        <v>117</v>
      </c>
      <c r="B22" s="35"/>
      <c r="C22" s="17">
        <f aca="true" t="shared" si="9" ref="C22:N22">C24/2+C24</f>
        <v>0.34500000000000597</v>
      </c>
      <c r="D22" s="17">
        <f t="shared" si="9"/>
        <v>0.3599999999999923</v>
      </c>
      <c r="E22" s="17">
        <f t="shared" si="9"/>
        <v>0.40499999999999403</v>
      </c>
      <c r="F22" s="17">
        <f t="shared" si="9"/>
        <v>0.40500000000001535</v>
      </c>
      <c r="G22" s="17">
        <f t="shared" si="9"/>
        <v>0.43499999999998806</v>
      </c>
      <c r="H22" s="17">
        <f t="shared" si="9"/>
        <v>0.4650000000000034</v>
      </c>
      <c r="I22" s="17">
        <f t="shared" si="9"/>
        <v>0.49499999999999744</v>
      </c>
      <c r="J22" s="17">
        <f t="shared" si="9"/>
        <v>0.5100000000000051</v>
      </c>
      <c r="K22" s="17">
        <f t="shared" si="9"/>
        <v>0.5550000000000068</v>
      </c>
      <c r="L22" s="17">
        <f t="shared" si="9"/>
        <v>0.5849999999999795</v>
      </c>
      <c r="M22" s="17">
        <f t="shared" si="9"/>
        <v>0.6150000000000162</v>
      </c>
      <c r="N22" s="17">
        <f t="shared" si="9"/>
        <v>0.6599999999999966</v>
      </c>
      <c r="O22" s="29"/>
      <c r="P22" s="3"/>
      <c r="Q22" s="3"/>
      <c r="R22" s="3"/>
      <c r="S22" s="3"/>
      <c r="T22" s="3"/>
      <c r="U22" s="3"/>
      <c r="V22" s="3"/>
    </row>
    <row r="23" spans="1:22" s="1" customFormat="1" ht="12.75">
      <c r="A23" s="5">
        <f>B27*2</f>
        <v>15761.515478249188</v>
      </c>
      <c r="B23" s="7">
        <f>B28*2</f>
        <v>54728.65162458721</v>
      </c>
      <c r="C23" s="18">
        <f aca="true" t="shared" si="10" ref="C23:M23">D20-C20</f>
        <v>3.8900000000000006</v>
      </c>
      <c r="D23" s="18">
        <f t="shared" si="10"/>
        <v>4.1200000000000045</v>
      </c>
      <c r="E23" s="18">
        <f t="shared" si="10"/>
        <v>4.359999999999999</v>
      </c>
      <c r="F23" s="18">
        <f t="shared" si="10"/>
        <v>4.6299999999999955</v>
      </c>
      <c r="G23" s="18">
        <f t="shared" si="10"/>
        <v>4.900000000000006</v>
      </c>
      <c r="H23" s="18">
        <f t="shared" si="10"/>
        <v>5.189999999999998</v>
      </c>
      <c r="I23" s="18">
        <f t="shared" si="10"/>
        <v>5.5</v>
      </c>
      <c r="J23" s="18">
        <f t="shared" si="10"/>
        <v>5.829999999999998</v>
      </c>
      <c r="K23" s="18">
        <f t="shared" si="10"/>
        <v>6.170000000000002</v>
      </c>
      <c r="L23" s="18">
        <f t="shared" si="10"/>
        <v>6.540000000000006</v>
      </c>
      <c r="M23" s="18">
        <f t="shared" si="10"/>
        <v>6.929999999999993</v>
      </c>
      <c r="N23" s="17">
        <f>C26-N20</f>
        <v>7.340000000000003</v>
      </c>
      <c r="O23" s="29"/>
      <c r="P23" s="3"/>
      <c r="Q23" s="3"/>
      <c r="R23" s="3"/>
      <c r="S23" s="3"/>
      <c r="T23" s="3"/>
      <c r="U23" s="3"/>
      <c r="V23" s="3"/>
    </row>
    <row r="24" spans="1:22" ht="12.75">
      <c r="A24" s="2" t="s">
        <v>3</v>
      </c>
      <c r="B24" s="2" t="s">
        <v>114</v>
      </c>
      <c r="C24" s="18">
        <f aca="true" t="shared" si="11" ref="C24:M24">D23-C23</f>
        <v>0.23000000000000398</v>
      </c>
      <c r="D24" s="18">
        <f t="shared" si="11"/>
        <v>0.23999999999999488</v>
      </c>
      <c r="E24" s="18">
        <f t="shared" si="11"/>
        <v>0.269999999999996</v>
      </c>
      <c r="F24" s="18">
        <f t="shared" si="11"/>
        <v>0.27000000000001023</v>
      </c>
      <c r="G24" s="18">
        <f t="shared" si="11"/>
        <v>0.28999999999999204</v>
      </c>
      <c r="H24" s="18">
        <f t="shared" si="11"/>
        <v>0.3100000000000023</v>
      </c>
      <c r="I24" s="18">
        <f t="shared" si="11"/>
        <v>0.3299999999999983</v>
      </c>
      <c r="J24" s="18">
        <f t="shared" si="11"/>
        <v>0.3400000000000034</v>
      </c>
      <c r="K24" s="18">
        <f t="shared" si="11"/>
        <v>0.37000000000000455</v>
      </c>
      <c r="L24" s="18">
        <f t="shared" si="11"/>
        <v>0.38999999999998636</v>
      </c>
      <c r="M24" s="18">
        <f t="shared" si="11"/>
        <v>0.4100000000000108</v>
      </c>
      <c r="N24" s="18">
        <f>C29-N23</f>
        <v>0.4399999999999977</v>
      </c>
      <c r="O24" s="29"/>
      <c r="P24" s="3"/>
      <c r="Q24" s="3"/>
      <c r="R24" s="3"/>
      <c r="S24" s="3"/>
      <c r="T24" s="3"/>
      <c r="U24" s="3"/>
      <c r="V24" s="3"/>
    </row>
    <row r="25" spans="1:22" ht="12.75">
      <c r="A25" s="2" t="s">
        <v>4</v>
      </c>
      <c r="B25" s="2" t="s">
        <v>115</v>
      </c>
      <c r="C25" s="16" t="s">
        <v>48</v>
      </c>
      <c r="D25" s="16" t="s">
        <v>49</v>
      </c>
      <c r="E25" s="16" t="s">
        <v>50</v>
      </c>
      <c r="F25" s="16" t="s">
        <v>51</v>
      </c>
      <c r="G25" s="16" t="s">
        <v>52</v>
      </c>
      <c r="H25" s="16" t="s">
        <v>53</v>
      </c>
      <c r="I25" s="16" t="s">
        <v>54</v>
      </c>
      <c r="J25" s="16" t="s">
        <v>55</v>
      </c>
      <c r="K25" s="16" t="s">
        <v>56</v>
      </c>
      <c r="L25" s="16" t="s">
        <v>57</v>
      </c>
      <c r="M25" s="16" t="s">
        <v>58</v>
      </c>
      <c r="N25" s="16" t="s">
        <v>59</v>
      </c>
      <c r="O25" s="29"/>
      <c r="P25" s="3"/>
      <c r="Q25" s="3"/>
      <c r="R25" s="3"/>
      <c r="S25" s="3"/>
      <c r="T25" s="3"/>
      <c r="U25" s="3"/>
      <c r="V25" s="3"/>
    </row>
    <row r="26" spans="1:22" ht="12.75">
      <c r="A26" s="2" t="s">
        <v>2</v>
      </c>
      <c r="B26" s="2" t="s">
        <v>116</v>
      </c>
      <c r="C26" s="24">
        <v>130.81</v>
      </c>
      <c r="D26" s="24">
        <v>138.59</v>
      </c>
      <c r="E26" s="24">
        <v>146.83</v>
      </c>
      <c r="F26" s="24">
        <v>155.56</v>
      </c>
      <c r="G26" s="24">
        <v>164.81</v>
      </c>
      <c r="H26" s="24">
        <v>174.61</v>
      </c>
      <c r="I26" s="24">
        <v>185</v>
      </c>
      <c r="J26" s="24">
        <v>196</v>
      </c>
      <c r="K26" s="24">
        <v>207.65</v>
      </c>
      <c r="L26" s="24">
        <v>220</v>
      </c>
      <c r="M26" s="24">
        <v>233.08</v>
      </c>
      <c r="N26" s="24">
        <v>246.94</v>
      </c>
      <c r="O26" s="29"/>
      <c r="P26" s="3"/>
      <c r="Q26" s="3"/>
      <c r="R26" s="3"/>
      <c r="S26" s="3"/>
      <c r="T26" s="3"/>
      <c r="U26" s="3"/>
      <c r="V26" s="3"/>
    </row>
    <row r="27" spans="1:22" s="1" customFormat="1" ht="12.75">
      <c r="A27" s="4">
        <v>36006</v>
      </c>
      <c r="B27" s="5">
        <f>A27*B19</f>
        <v>7880.757739124594</v>
      </c>
      <c r="C27" s="26">
        <f>D27-C29</f>
        <v>130.83451479757582</v>
      </c>
      <c r="D27" s="26">
        <f>E27-D29</f>
        <v>138.61451479757582</v>
      </c>
      <c r="E27" s="26">
        <f>E33/2</f>
        <v>146.85451479757583</v>
      </c>
      <c r="F27" s="26">
        <f aca="true" t="shared" si="12" ref="F27:N27">E27+E29</f>
        <v>155.58451479757582</v>
      </c>
      <c r="G27" s="26">
        <f t="shared" si="12"/>
        <v>164.83451479757582</v>
      </c>
      <c r="H27" s="26">
        <f t="shared" si="12"/>
        <v>174.63451479757583</v>
      </c>
      <c r="I27" s="26">
        <f t="shared" si="12"/>
        <v>185.02451479757582</v>
      </c>
      <c r="J27" s="26">
        <f t="shared" si="12"/>
        <v>196.02451479757582</v>
      </c>
      <c r="K27" s="26">
        <f t="shared" si="12"/>
        <v>207.67451479757582</v>
      </c>
      <c r="L27" s="26">
        <f t="shared" si="12"/>
        <v>220.02451479757582</v>
      </c>
      <c r="M27" s="26">
        <f t="shared" si="12"/>
        <v>233.10451479757583</v>
      </c>
      <c r="N27" s="26">
        <f t="shared" si="12"/>
        <v>246.96451479757582</v>
      </c>
      <c r="O27" s="29"/>
      <c r="P27" s="3"/>
      <c r="Q27" s="3"/>
      <c r="R27" s="3"/>
      <c r="S27" s="3"/>
      <c r="T27" s="3"/>
      <c r="U27" s="3"/>
      <c r="V27" s="3"/>
    </row>
    <row r="28" spans="1:22" s="1" customFormat="1" ht="12.75">
      <c r="A28" s="6">
        <v>35721</v>
      </c>
      <c r="B28" s="7">
        <f>A28*B20</f>
        <v>27364.325812293606</v>
      </c>
      <c r="C28" s="17">
        <f aca="true" t="shared" si="13" ref="C28:N28">C30/2+C30</f>
        <v>0.6900000000000119</v>
      </c>
      <c r="D28" s="17">
        <f t="shared" si="13"/>
        <v>0.734999999999971</v>
      </c>
      <c r="E28" s="17">
        <f t="shared" si="13"/>
        <v>0.7800000000000153</v>
      </c>
      <c r="F28" s="17">
        <f t="shared" si="13"/>
        <v>0.825000000000017</v>
      </c>
      <c r="G28" s="17">
        <f t="shared" si="13"/>
        <v>0.8849999999999625</v>
      </c>
      <c r="H28" s="17">
        <f t="shared" si="13"/>
        <v>0.9150000000000205</v>
      </c>
      <c r="I28" s="17">
        <f t="shared" si="13"/>
        <v>0.9750000000000085</v>
      </c>
      <c r="J28" s="17">
        <f t="shared" si="13"/>
        <v>1.049999999999983</v>
      </c>
      <c r="K28" s="17">
        <f t="shared" si="13"/>
        <v>1.0950000000000273</v>
      </c>
      <c r="L28" s="17">
        <f t="shared" si="13"/>
        <v>1.169999999999959</v>
      </c>
      <c r="M28" s="17">
        <f t="shared" si="13"/>
        <v>1.2450000000000188</v>
      </c>
      <c r="N28" s="17">
        <f t="shared" si="13"/>
        <v>1.2900000000000205</v>
      </c>
      <c r="O28" s="29"/>
      <c r="P28" s="3"/>
      <c r="Q28" s="3"/>
      <c r="R28" s="3"/>
      <c r="S28" s="3"/>
      <c r="T28" s="3"/>
      <c r="U28" s="3"/>
      <c r="V28" s="3"/>
    </row>
    <row r="29" spans="1:22" s="1" customFormat="1" ht="12.75">
      <c r="A29" s="2" t="s">
        <v>5</v>
      </c>
      <c r="B29" s="1">
        <f>B27+B28</f>
        <v>35245.083551418196</v>
      </c>
      <c r="C29" s="18">
        <f aca="true" t="shared" si="14" ref="C29:M29">D26-C26</f>
        <v>7.780000000000001</v>
      </c>
      <c r="D29" s="18">
        <f t="shared" si="14"/>
        <v>8.240000000000009</v>
      </c>
      <c r="E29" s="18">
        <f t="shared" si="14"/>
        <v>8.72999999999999</v>
      </c>
      <c r="F29" s="18">
        <f t="shared" si="14"/>
        <v>9.25</v>
      </c>
      <c r="G29" s="18">
        <f t="shared" si="14"/>
        <v>9.800000000000011</v>
      </c>
      <c r="H29" s="18">
        <f t="shared" si="14"/>
        <v>10.389999999999986</v>
      </c>
      <c r="I29" s="18">
        <f t="shared" si="14"/>
        <v>11</v>
      </c>
      <c r="J29" s="18">
        <f t="shared" si="14"/>
        <v>11.650000000000006</v>
      </c>
      <c r="K29" s="18">
        <f t="shared" si="14"/>
        <v>12.349999999999994</v>
      </c>
      <c r="L29" s="18">
        <f t="shared" si="14"/>
        <v>13.080000000000013</v>
      </c>
      <c r="M29" s="18">
        <f t="shared" si="14"/>
        <v>13.859999999999985</v>
      </c>
      <c r="N29" s="17">
        <f>C32-N26</f>
        <v>14.689999999999998</v>
      </c>
      <c r="O29" s="29"/>
      <c r="P29" s="3"/>
      <c r="Q29" s="3"/>
      <c r="R29" s="3"/>
      <c r="S29" s="3"/>
      <c r="T29" s="3"/>
      <c r="U29" s="3"/>
      <c r="V29" s="3"/>
    </row>
    <row r="30" spans="1:22" ht="12.75">
      <c r="A30" s="2" t="s">
        <v>6</v>
      </c>
      <c r="B30" s="8">
        <f>B27/B29</f>
        <v>0.22359878158970875</v>
      </c>
      <c r="C30" s="18">
        <f aca="true" t="shared" si="15" ref="C30:M30">D29-C29</f>
        <v>0.46000000000000796</v>
      </c>
      <c r="D30" s="18">
        <f t="shared" si="15"/>
        <v>0.4899999999999807</v>
      </c>
      <c r="E30" s="18">
        <f t="shared" si="15"/>
        <v>0.5200000000000102</v>
      </c>
      <c r="F30" s="18">
        <f t="shared" si="15"/>
        <v>0.5500000000000114</v>
      </c>
      <c r="G30" s="18">
        <f t="shared" si="15"/>
        <v>0.589999999999975</v>
      </c>
      <c r="H30" s="18">
        <f t="shared" si="15"/>
        <v>0.6100000000000136</v>
      </c>
      <c r="I30" s="18">
        <f t="shared" si="15"/>
        <v>0.6500000000000057</v>
      </c>
      <c r="J30" s="18">
        <f t="shared" si="15"/>
        <v>0.6999999999999886</v>
      </c>
      <c r="K30" s="18">
        <f t="shared" si="15"/>
        <v>0.7300000000000182</v>
      </c>
      <c r="L30" s="18">
        <f t="shared" si="15"/>
        <v>0.7799999999999727</v>
      </c>
      <c r="M30" s="18">
        <f t="shared" si="15"/>
        <v>0.8300000000000125</v>
      </c>
      <c r="N30" s="18">
        <f>C35-N29</f>
        <v>0.8600000000000136</v>
      </c>
      <c r="O30" s="29"/>
      <c r="P30" s="3"/>
      <c r="Q30" s="3"/>
      <c r="R30" s="3"/>
      <c r="S30" s="3"/>
      <c r="T30" s="3"/>
      <c r="U30" s="3"/>
      <c r="V30" s="3"/>
    </row>
    <row r="31" spans="1:22" ht="12.75">
      <c r="A31" s="21" t="s">
        <v>0</v>
      </c>
      <c r="B31" s="9">
        <f>B28/B29</f>
        <v>0.7764012184102913</v>
      </c>
      <c r="C31" s="16" t="s">
        <v>60</v>
      </c>
      <c r="D31" s="16" t="s">
        <v>61</v>
      </c>
      <c r="E31" s="16" t="s">
        <v>62</v>
      </c>
      <c r="F31" s="16" t="s">
        <v>63</v>
      </c>
      <c r="G31" s="16" t="s">
        <v>64</v>
      </c>
      <c r="H31" s="16" t="s">
        <v>65</v>
      </c>
      <c r="I31" s="16" t="s">
        <v>66</v>
      </c>
      <c r="J31" s="16" t="s">
        <v>67</v>
      </c>
      <c r="K31" s="16" t="s">
        <v>68</v>
      </c>
      <c r="L31" s="16" t="s">
        <v>69</v>
      </c>
      <c r="M31" s="16" t="s">
        <v>70</v>
      </c>
      <c r="N31" s="16" t="s">
        <v>71</v>
      </c>
      <c r="O31" s="29"/>
      <c r="P31" s="3"/>
      <c r="Q31" s="3"/>
      <c r="R31" s="3"/>
      <c r="S31" s="3"/>
      <c r="T31" s="3"/>
      <c r="U31" s="3"/>
      <c r="V31" s="3"/>
    </row>
    <row r="32" spans="1:22" ht="12.75">
      <c r="A32" s="21">
        <f>B21</f>
        <v>35245.083551418196</v>
      </c>
      <c r="B32" s="30" t="s">
        <v>113</v>
      </c>
      <c r="C32" s="24">
        <v>261.63</v>
      </c>
      <c r="D32" s="24">
        <v>277.18</v>
      </c>
      <c r="E32" s="24">
        <v>293.66</v>
      </c>
      <c r="F32" s="24">
        <v>311.13</v>
      </c>
      <c r="G32" s="24">
        <v>329.63</v>
      </c>
      <c r="H32" s="24">
        <v>349.23</v>
      </c>
      <c r="I32" s="24">
        <v>369.99</v>
      </c>
      <c r="J32" s="24">
        <v>392</v>
      </c>
      <c r="K32" s="24">
        <v>415.3</v>
      </c>
      <c r="L32" s="24">
        <v>440</v>
      </c>
      <c r="M32" s="24">
        <v>466.16</v>
      </c>
      <c r="N32" s="24">
        <v>493.88</v>
      </c>
      <c r="O32" s="29"/>
      <c r="P32" s="3"/>
      <c r="Q32" s="3"/>
      <c r="R32" s="3"/>
      <c r="S32" s="3"/>
      <c r="T32" s="3"/>
      <c r="U32" s="3"/>
      <c r="V32" s="3"/>
    </row>
    <row r="33" spans="1:22" s="1" customFormat="1" ht="12.75">
      <c r="A33" s="21">
        <v>2</v>
      </c>
      <c r="B33" s="30"/>
      <c r="C33" s="26">
        <f>D33-C35</f>
        <v>261.67902959515163</v>
      </c>
      <c r="D33" s="26">
        <f>E33-D35</f>
        <v>277.22902959515164</v>
      </c>
      <c r="E33" s="26">
        <f>E39/2</f>
        <v>293.70902959515166</v>
      </c>
      <c r="F33" s="26">
        <f aca="true" t="shared" si="16" ref="F33:N33">E33+E35</f>
        <v>311.17902959515163</v>
      </c>
      <c r="G33" s="26">
        <f t="shared" si="16"/>
        <v>329.67902959515163</v>
      </c>
      <c r="H33" s="26">
        <f t="shared" si="16"/>
        <v>349.27902959515166</v>
      </c>
      <c r="I33" s="26">
        <f t="shared" si="16"/>
        <v>370.03902959515165</v>
      </c>
      <c r="J33" s="26">
        <f t="shared" si="16"/>
        <v>392.04902959515164</v>
      </c>
      <c r="K33" s="26">
        <f t="shared" si="16"/>
        <v>415.34902959515165</v>
      </c>
      <c r="L33" s="26">
        <f t="shared" si="16"/>
        <v>440.04902959515164</v>
      </c>
      <c r="M33" s="26">
        <f t="shared" si="16"/>
        <v>466.20902959515166</v>
      </c>
      <c r="N33" s="26">
        <f t="shared" si="16"/>
        <v>493.92902959515163</v>
      </c>
      <c r="O33" s="29"/>
      <c r="P33" s="3"/>
      <c r="Q33" s="3"/>
      <c r="R33" s="3"/>
      <c r="S33" s="3"/>
      <c r="T33" s="3"/>
      <c r="U33" s="3"/>
      <c r="V33" s="3"/>
    </row>
    <row r="34" spans="1:22" s="1" customFormat="1" ht="12.75">
      <c r="A34" s="21">
        <f>A32/A33</f>
        <v>17622.541775709098</v>
      </c>
      <c r="B34" s="30"/>
      <c r="C34" s="17">
        <f aca="true" t="shared" si="17" ref="C34:N34">C36/2+C36</f>
        <v>1.3950000000000102</v>
      </c>
      <c r="D34" s="17">
        <f t="shared" si="17"/>
        <v>1.4849999999999284</v>
      </c>
      <c r="E34" s="17">
        <f t="shared" si="17"/>
        <v>1.5450000000000443</v>
      </c>
      <c r="F34" s="17">
        <f t="shared" si="17"/>
        <v>1.650000000000034</v>
      </c>
      <c r="G34" s="17">
        <f t="shared" si="17"/>
        <v>1.7399999999999523</v>
      </c>
      <c r="H34" s="17">
        <f t="shared" si="17"/>
        <v>1.875</v>
      </c>
      <c r="I34" s="17">
        <f t="shared" si="17"/>
        <v>1.9350000000000307</v>
      </c>
      <c r="J34" s="17">
        <f t="shared" si="17"/>
        <v>2.099999999999966</v>
      </c>
      <c r="K34" s="17">
        <f t="shared" si="17"/>
        <v>2.1900000000000546</v>
      </c>
      <c r="L34" s="17">
        <f t="shared" si="17"/>
        <v>2.339999999999918</v>
      </c>
      <c r="M34" s="17">
        <f t="shared" si="17"/>
        <v>2.475000000000051</v>
      </c>
      <c r="N34" s="17">
        <f t="shared" si="17"/>
        <v>2.625</v>
      </c>
      <c r="O34" s="29"/>
      <c r="P34" s="3"/>
      <c r="Q34" s="3"/>
      <c r="R34" s="3"/>
      <c r="S34" s="3"/>
      <c r="T34" s="3"/>
      <c r="U34" s="3"/>
      <c r="V34" s="3"/>
    </row>
    <row r="35" spans="1:22" s="1" customFormat="1" ht="12.75">
      <c r="A35" s="21">
        <v>30</v>
      </c>
      <c r="B35" s="30"/>
      <c r="C35" s="18">
        <f aca="true" t="shared" si="18" ref="C35:M35">D32-C32</f>
        <v>15.550000000000011</v>
      </c>
      <c r="D35" s="18">
        <f t="shared" si="18"/>
        <v>16.480000000000018</v>
      </c>
      <c r="E35" s="18">
        <f t="shared" si="18"/>
        <v>17.46999999999997</v>
      </c>
      <c r="F35" s="18">
        <f t="shared" si="18"/>
        <v>18.5</v>
      </c>
      <c r="G35" s="18">
        <f t="shared" si="18"/>
        <v>19.600000000000023</v>
      </c>
      <c r="H35" s="18">
        <f t="shared" si="18"/>
        <v>20.75999999999999</v>
      </c>
      <c r="I35" s="18">
        <f t="shared" si="18"/>
        <v>22.00999999999999</v>
      </c>
      <c r="J35" s="18">
        <f t="shared" si="18"/>
        <v>23.30000000000001</v>
      </c>
      <c r="K35" s="18">
        <f t="shared" si="18"/>
        <v>24.69999999999999</v>
      </c>
      <c r="L35" s="18">
        <f t="shared" si="18"/>
        <v>26.160000000000025</v>
      </c>
      <c r="M35" s="18">
        <f t="shared" si="18"/>
        <v>27.71999999999997</v>
      </c>
      <c r="N35" s="17">
        <f>C38-N32</f>
        <v>29.370000000000005</v>
      </c>
      <c r="O35" s="29"/>
      <c r="P35" s="3"/>
      <c r="Q35" s="3"/>
      <c r="R35" s="3"/>
      <c r="S35" s="3"/>
      <c r="T35" s="3"/>
      <c r="U35" s="3"/>
      <c r="V35" s="3"/>
    </row>
    <row r="36" spans="1:22" ht="12.75">
      <c r="A36" s="21">
        <f>A34/A35</f>
        <v>587.4180591903033</v>
      </c>
      <c r="B36" s="30"/>
      <c r="C36" s="18">
        <f aca="true" t="shared" si="19" ref="C36:M36">D35-C35</f>
        <v>0.9300000000000068</v>
      </c>
      <c r="D36" s="18">
        <f t="shared" si="19"/>
        <v>0.9899999999999523</v>
      </c>
      <c r="E36" s="18">
        <f t="shared" si="19"/>
        <v>1.0300000000000296</v>
      </c>
      <c r="F36" s="18">
        <f t="shared" si="19"/>
        <v>1.1000000000000227</v>
      </c>
      <c r="G36" s="18">
        <f t="shared" si="19"/>
        <v>1.1599999999999682</v>
      </c>
      <c r="H36" s="18">
        <f t="shared" si="19"/>
        <v>1.25</v>
      </c>
      <c r="I36" s="18">
        <f t="shared" si="19"/>
        <v>1.2900000000000205</v>
      </c>
      <c r="J36" s="18">
        <f t="shared" si="19"/>
        <v>1.3999999999999773</v>
      </c>
      <c r="K36" s="18">
        <f t="shared" si="19"/>
        <v>1.4600000000000364</v>
      </c>
      <c r="L36" s="18">
        <f t="shared" si="19"/>
        <v>1.5599999999999454</v>
      </c>
      <c r="M36" s="18">
        <f t="shared" si="19"/>
        <v>1.650000000000034</v>
      </c>
      <c r="N36" s="18">
        <f>C41-N35</f>
        <v>1.75</v>
      </c>
      <c r="O36" s="29"/>
      <c r="P36" s="3"/>
      <c r="Q36" s="3"/>
      <c r="R36" s="3"/>
      <c r="S36" s="3"/>
      <c r="T36" s="3"/>
      <c r="U36" s="3"/>
      <c r="V36" s="3"/>
    </row>
    <row r="37" spans="1:22" ht="12.75">
      <c r="A37" s="21">
        <v>30</v>
      </c>
      <c r="B37" s="30"/>
      <c r="C37" s="16" t="s">
        <v>72</v>
      </c>
      <c r="D37" s="16" t="s">
        <v>73</v>
      </c>
      <c r="E37" s="16" t="s">
        <v>74</v>
      </c>
      <c r="F37" s="16" t="s">
        <v>75</v>
      </c>
      <c r="G37" s="16" t="s">
        <v>76</v>
      </c>
      <c r="H37" s="16" t="s">
        <v>77</v>
      </c>
      <c r="I37" s="16" t="s">
        <v>78</v>
      </c>
      <c r="J37" s="16" t="s">
        <v>79</v>
      </c>
      <c r="K37" s="16" t="s">
        <v>80</v>
      </c>
      <c r="L37" s="16" t="s">
        <v>81</v>
      </c>
      <c r="M37" s="16" t="s">
        <v>82</v>
      </c>
      <c r="N37" s="16" t="s">
        <v>83</v>
      </c>
      <c r="O37" s="29"/>
      <c r="P37" s="3"/>
      <c r="Q37" s="3"/>
      <c r="R37" s="3"/>
      <c r="S37" s="3"/>
      <c r="T37" s="3"/>
      <c r="U37" s="3"/>
      <c r="V37" s="3"/>
    </row>
    <row r="38" spans="1:22" ht="12.75">
      <c r="A38" s="21">
        <f>A36/A37</f>
        <v>19.58060197301011</v>
      </c>
      <c r="B38" s="30"/>
      <c r="C38" s="24">
        <v>523.25</v>
      </c>
      <c r="D38" s="24">
        <v>554.37</v>
      </c>
      <c r="E38" s="24">
        <v>587.33</v>
      </c>
      <c r="F38" s="24">
        <v>622.25</v>
      </c>
      <c r="G38" s="24">
        <v>659.26</v>
      </c>
      <c r="H38" s="24">
        <v>698.46</v>
      </c>
      <c r="I38" s="24">
        <v>739.99</v>
      </c>
      <c r="J38" s="24">
        <v>783.99</v>
      </c>
      <c r="K38" s="24">
        <v>830.61</v>
      </c>
      <c r="L38" s="24">
        <v>880</v>
      </c>
      <c r="M38" s="24">
        <v>932.33</v>
      </c>
      <c r="N38" s="24">
        <v>987.77</v>
      </c>
      <c r="O38" s="29"/>
      <c r="P38" s="3"/>
      <c r="Q38" s="3"/>
      <c r="R38" s="3"/>
      <c r="S38" s="3"/>
      <c r="T38" s="3"/>
      <c r="U38" s="3"/>
      <c r="V38" s="3"/>
    </row>
    <row r="39" spans="1:22" s="1" customFormat="1" ht="12.75">
      <c r="A39" s="21" t="s">
        <v>1</v>
      </c>
      <c r="B39" s="30"/>
      <c r="C39" s="26">
        <f>D39-C41</f>
        <v>523.3380591903033</v>
      </c>
      <c r="D39" s="26">
        <f>E39-D41</f>
        <v>554.4580591903033</v>
      </c>
      <c r="E39" s="26">
        <f>A36</f>
        <v>587.4180591903033</v>
      </c>
      <c r="F39" s="26">
        <f aca="true" t="shared" si="20" ref="F39:N39">E39+E41</f>
        <v>622.3380591903033</v>
      </c>
      <c r="G39" s="26">
        <f t="shared" si="20"/>
        <v>659.3480591903033</v>
      </c>
      <c r="H39" s="26">
        <f t="shared" si="20"/>
        <v>698.5480591903033</v>
      </c>
      <c r="I39" s="26">
        <f t="shared" si="20"/>
        <v>740.0780591903033</v>
      </c>
      <c r="J39" s="26">
        <f t="shared" si="20"/>
        <v>784.0780591903033</v>
      </c>
      <c r="K39" s="26">
        <f t="shared" si="20"/>
        <v>830.6980591903033</v>
      </c>
      <c r="L39" s="26">
        <f t="shared" si="20"/>
        <v>880.0880591903033</v>
      </c>
      <c r="M39" s="26">
        <f t="shared" si="20"/>
        <v>932.4180591903033</v>
      </c>
      <c r="N39" s="26">
        <f t="shared" si="20"/>
        <v>987.8580591903033</v>
      </c>
      <c r="O39" s="29"/>
      <c r="P39" s="3"/>
      <c r="Q39" s="3"/>
      <c r="R39" s="3"/>
      <c r="S39" s="3"/>
      <c r="T39" s="3"/>
      <c r="U39" s="3"/>
      <c r="V39" s="3"/>
    </row>
    <row r="40" spans="1:22" s="1" customFormat="1" ht="12.75">
      <c r="A40" s="21">
        <f>(((A36-A38)/2)+A38)</f>
        <v>303.49933058165675</v>
      </c>
      <c r="B40" s="30"/>
      <c r="C40" s="17">
        <f aca="true" t="shared" si="21" ref="C40:N40">C42/2+C42</f>
        <v>2.7600000000000477</v>
      </c>
      <c r="D40" s="17">
        <f t="shared" si="21"/>
        <v>2.939999999999884</v>
      </c>
      <c r="E40" s="17">
        <f t="shared" si="21"/>
        <v>3.1350000000000477</v>
      </c>
      <c r="F40" s="17">
        <f t="shared" si="21"/>
        <v>3.285000000000082</v>
      </c>
      <c r="G40" s="17">
        <f t="shared" si="21"/>
        <v>3.494999999999891</v>
      </c>
      <c r="H40" s="17">
        <f t="shared" si="21"/>
        <v>3.705000000000041</v>
      </c>
      <c r="I40" s="17">
        <f t="shared" si="21"/>
        <v>3.930000000000007</v>
      </c>
      <c r="J40" s="17">
        <f t="shared" si="21"/>
        <v>4.154999999999973</v>
      </c>
      <c r="K40" s="17">
        <f t="shared" si="21"/>
        <v>4.410000000000082</v>
      </c>
      <c r="L40" s="17">
        <f t="shared" si="21"/>
        <v>4.66499999999985</v>
      </c>
      <c r="M40" s="17">
        <f t="shared" si="21"/>
        <v>4.935000000000116</v>
      </c>
      <c r="N40" s="17">
        <f t="shared" si="21"/>
        <v>5.25</v>
      </c>
      <c r="O40" s="29"/>
      <c r="P40" s="3"/>
      <c r="Q40" s="3"/>
      <c r="R40" s="3"/>
      <c r="S40" s="3"/>
      <c r="T40" s="3"/>
      <c r="U40" s="3"/>
      <c r="V40" s="3"/>
    </row>
    <row r="41" spans="1:22" s="1" customFormat="1" ht="12.75">
      <c r="A41" s="22"/>
      <c r="B41" s="30"/>
      <c r="C41" s="18">
        <f aca="true" t="shared" si="22" ref="C41:M41">D38-C38</f>
        <v>31.120000000000005</v>
      </c>
      <c r="D41" s="18">
        <f t="shared" si="22"/>
        <v>32.960000000000036</v>
      </c>
      <c r="E41" s="18">
        <f t="shared" si="22"/>
        <v>34.91999999999996</v>
      </c>
      <c r="F41" s="18">
        <f t="shared" si="22"/>
        <v>37.00999999999999</v>
      </c>
      <c r="G41" s="18">
        <f t="shared" si="22"/>
        <v>39.200000000000045</v>
      </c>
      <c r="H41" s="18">
        <f t="shared" si="22"/>
        <v>41.52999999999997</v>
      </c>
      <c r="I41" s="18">
        <f t="shared" si="22"/>
        <v>44</v>
      </c>
      <c r="J41" s="18">
        <f t="shared" si="22"/>
        <v>46.620000000000005</v>
      </c>
      <c r="K41" s="18">
        <f t="shared" si="22"/>
        <v>49.389999999999986</v>
      </c>
      <c r="L41" s="18">
        <f t="shared" si="22"/>
        <v>52.33000000000004</v>
      </c>
      <c r="M41" s="18">
        <f t="shared" si="22"/>
        <v>55.43999999999994</v>
      </c>
      <c r="N41" s="17">
        <f>C44-N38</f>
        <v>58.73000000000002</v>
      </c>
      <c r="O41" s="29"/>
      <c r="P41" s="3"/>
      <c r="Q41" s="3"/>
      <c r="R41" s="3"/>
      <c r="S41" s="3"/>
      <c r="T41" s="3"/>
      <c r="U41" s="3"/>
      <c r="V41" s="3"/>
    </row>
    <row r="42" spans="1:22" ht="12.75">
      <c r="A42" s="22"/>
      <c r="B42" s="31"/>
      <c r="C42" s="18">
        <f aca="true" t="shared" si="23" ref="C42:M42">D41-C41</f>
        <v>1.8400000000000318</v>
      </c>
      <c r="D42" s="18">
        <f t="shared" si="23"/>
        <v>1.9599999999999227</v>
      </c>
      <c r="E42" s="18">
        <f t="shared" si="23"/>
        <v>2.090000000000032</v>
      </c>
      <c r="F42" s="18">
        <f t="shared" si="23"/>
        <v>2.1900000000000546</v>
      </c>
      <c r="G42" s="18">
        <f t="shared" si="23"/>
        <v>2.3299999999999272</v>
      </c>
      <c r="H42" s="18">
        <f t="shared" si="23"/>
        <v>2.4700000000000273</v>
      </c>
      <c r="I42" s="18">
        <f t="shared" si="23"/>
        <v>2.6200000000000045</v>
      </c>
      <c r="J42" s="18">
        <f t="shared" si="23"/>
        <v>2.769999999999982</v>
      </c>
      <c r="K42" s="18">
        <f t="shared" si="23"/>
        <v>2.9400000000000546</v>
      </c>
      <c r="L42" s="18">
        <f t="shared" si="23"/>
        <v>3.1099999999999</v>
      </c>
      <c r="M42" s="18">
        <f t="shared" si="23"/>
        <v>3.2900000000000773</v>
      </c>
      <c r="N42" s="18">
        <f>C47-N41</f>
        <v>3.5</v>
      </c>
      <c r="O42" s="29"/>
      <c r="P42" s="3"/>
      <c r="Q42" s="3"/>
      <c r="R42" s="3"/>
      <c r="S42" s="3"/>
      <c r="T42" s="3"/>
      <c r="U42" s="3"/>
      <c r="V42" s="3"/>
    </row>
    <row r="43" spans="1:22" ht="12.75">
      <c r="A43" s="22"/>
      <c r="B43" s="31"/>
      <c r="C43" s="16" t="s">
        <v>84</v>
      </c>
      <c r="D43" s="16" t="s">
        <v>85</v>
      </c>
      <c r="E43" s="16" t="s">
        <v>86</v>
      </c>
      <c r="F43" s="16" t="s">
        <v>87</v>
      </c>
      <c r="G43" s="16" t="s">
        <v>88</v>
      </c>
      <c r="H43" s="16" t="s">
        <v>89</v>
      </c>
      <c r="I43" s="16" t="s">
        <v>90</v>
      </c>
      <c r="J43" s="16" t="s">
        <v>91</v>
      </c>
      <c r="K43" s="16" t="s">
        <v>92</v>
      </c>
      <c r="L43" s="16" t="s">
        <v>93</v>
      </c>
      <c r="M43" s="16" t="s">
        <v>94</v>
      </c>
      <c r="N43" s="16" t="s">
        <v>95</v>
      </c>
      <c r="O43" s="29"/>
      <c r="P43" s="3"/>
      <c r="Q43" s="3"/>
      <c r="R43" s="3"/>
      <c r="S43" s="3"/>
      <c r="T43" s="3"/>
      <c r="U43" s="3"/>
      <c r="V43" s="3"/>
    </row>
    <row r="44" spans="1:22" ht="12.75">
      <c r="A44" s="22"/>
      <c r="B44" s="31"/>
      <c r="C44" s="25">
        <v>1046.5</v>
      </c>
      <c r="D44" s="25">
        <v>1108.73</v>
      </c>
      <c r="E44" s="25">
        <v>1174.66</v>
      </c>
      <c r="F44" s="25">
        <v>1244.51</v>
      </c>
      <c r="G44" s="25">
        <v>1318.51</v>
      </c>
      <c r="H44" s="25">
        <v>1396.91</v>
      </c>
      <c r="I44" s="25">
        <v>1479.98</v>
      </c>
      <c r="J44" s="25">
        <v>1567.98</v>
      </c>
      <c r="K44" s="25">
        <v>1661.22</v>
      </c>
      <c r="L44" s="25">
        <v>1760</v>
      </c>
      <c r="M44" s="25">
        <v>1864.66</v>
      </c>
      <c r="N44" s="25">
        <v>1975.53</v>
      </c>
      <c r="O44" s="29"/>
      <c r="P44" s="3"/>
      <c r="Q44" s="3"/>
      <c r="R44" s="3"/>
      <c r="S44" s="3"/>
      <c r="T44" s="3"/>
      <c r="U44" s="3"/>
      <c r="V44" s="3"/>
    </row>
    <row r="45" spans="1:22" s="1" customFormat="1" ht="12.75">
      <c r="A45" s="22"/>
      <c r="B45" s="31"/>
      <c r="C45" s="26">
        <f>D45-C47</f>
        <v>1046.6761183806066</v>
      </c>
      <c r="D45" s="26">
        <f>E45-D47</f>
        <v>1108.9061183806066</v>
      </c>
      <c r="E45" s="26">
        <f>E39*2</f>
        <v>1174.8361183806066</v>
      </c>
      <c r="F45" s="26">
        <f aca="true" t="shared" si="24" ref="F45:N45">E45+E47</f>
        <v>1244.6861183806066</v>
      </c>
      <c r="G45" s="26">
        <f t="shared" si="24"/>
        <v>1318.6861183806066</v>
      </c>
      <c r="H45" s="26">
        <f t="shared" si="24"/>
        <v>1397.0861183806066</v>
      </c>
      <c r="I45" s="26">
        <f t="shared" si="24"/>
        <v>1480.1561183806066</v>
      </c>
      <c r="J45" s="26">
        <f t="shared" si="24"/>
        <v>1568.1561183806066</v>
      </c>
      <c r="K45" s="26">
        <f t="shared" si="24"/>
        <v>1661.3961183806066</v>
      </c>
      <c r="L45" s="26">
        <f t="shared" si="24"/>
        <v>1760.1761183806066</v>
      </c>
      <c r="M45" s="26">
        <f t="shared" si="24"/>
        <v>1864.8361183806066</v>
      </c>
      <c r="N45" s="26">
        <f t="shared" si="24"/>
        <v>1975.7061183806065</v>
      </c>
      <c r="O45" s="29"/>
      <c r="P45" s="3"/>
      <c r="Q45" s="3"/>
      <c r="R45" s="3"/>
      <c r="S45" s="3"/>
      <c r="T45" s="3"/>
      <c r="U45" s="3"/>
      <c r="V45" s="3"/>
    </row>
    <row r="46" spans="1:22" s="1" customFormat="1" ht="12.75">
      <c r="A46" s="22"/>
      <c r="B46" s="31"/>
      <c r="C46" s="17">
        <f aca="true" t="shared" si="25" ref="C46:N46">C48/2+C48</f>
        <v>5.550000000000068</v>
      </c>
      <c r="D46" s="17">
        <f t="shared" si="25"/>
        <v>5.879999999999768</v>
      </c>
      <c r="E46" s="17">
        <f t="shared" si="25"/>
        <v>6.225000000000136</v>
      </c>
      <c r="F46" s="17">
        <f t="shared" si="25"/>
        <v>6.600000000000136</v>
      </c>
      <c r="G46" s="17">
        <f t="shared" si="25"/>
        <v>7.004999999999768</v>
      </c>
      <c r="H46" s="17">
        <f t="shared" si="25"/>
        <v>7.3950000000000955</v>
      </c>
      <c r="I46" s="17">
        <f t="shared" si="25"/>
        <v>7.860000000000014</v>
      </c>
      <c r="J46" s="17">
        <f t="shared" si="25"/>
        <v>8.309999999999945</v>
      </c>
      <c r="K46" s="17">
        <f t="shared" si="25"/>
        <v>8.820000000000164</v>
      </c>
      <c r="L46" s="17">
        <f t="shared" si="25"/>
        <v>9.314999999999714</v>
      </c>
      <c r="M46" s="17">
        <f t="shared" si="25"/>
        <v>9.900000000000205</v>
      </c>
      <c r="N46" s="17">
        <f t="shared" si="25"/>
        <v>10.485000000000014</v>
      </c>
      <c r="O46" s="29"/>
      <c r="P46" s="3"/>
      <c r="Q46" s="3"/>
      <c r="R46" s="3"/>
      <c r="S46" s="3"/>
      <c r="T46" s="3"/>
      <c r="U46" s="3"/>
      <c r="V46" s="3"/>
    </row>
    <row r="47" spans="1:22" s="1" customFormat="1" ht="12.75">
      <c r="A47" s="3"/>
      <c r="B47" s="31"/>
      <c r="C47" s="18">
        <f aca="true" t="shared" si="26" ref="C47:M47">D44-C44</f>
        <v>62.23000000000002</v>
      </c>
      <c r="D47" s="18">
        <f t="shared" si="26"/>
        <v>65.93000000000006</v>
      </c>
      <c r="E47" s="18">
        <f t="shared" si="26"/>
        <v>69.84999999999991</v>
      </c>
      <c r="F47" s="18">
        <f t="shared" si="26"/>
        <v>74</v>
      </c>
      <c r="G47" s="18">
        <f t="shared" si="26"/>
        <v>78.40000000000009</v>
      </c>
      <c r="H47" s="18">
        <f t="shared" si="26"/>
        <v>83.06999999999994</v>
      </c>
      <c r="I47" s="18">
        <f t="shared" si="26"/>
        <v>88</v>
      </c>
      <c r="J47" s="18">
        <f t="shared" si="26"/>
        <v>93.24000000000001</v>
      </c>
      <c r="K47" s="18">
        <f t="shared" si="26"/>
        <v>98.77999999999997</v>
      </c>
      <c r="L47" s="18">
        <f t="shared" si="26"/>
        <v>104.66000000000008</v>
      </c>
      <c r="M47" s="18">
        <f t="shared" si="26"/>
        <v>110.86999999999989</v>
      </c>
      <c r="N47" s="17">
        <f>C50-N44</f>
        <v>117.47000000000003</v>
      </c>
      <c r="O47" s="29"/>
      <c r="P47" s="3"/>
      <c r="Q47" s="3"/>
      <c r="R47" s="3"/>
      <c r="S47" s="3"/>
      <c r="T47" s="3"/>
      <c r="U47" s="3"/>
      <c r="V47" s="3"/>
    </row>
    <row r="48" spans="1:22" ht="12.75">
      <c r="A48" s="3"/>
      <c r="B48" s="31"/>
      <c r="C48" s="18">
        <f aca="true" t="shared" si="27" ref="C48:M48">D47-C47</f>
        <v>3.7000000000000455</v>
      </c>
      <c r="D48" s="18">
        <f t="shared" si="27"/>
        <v>3.9199999999998454</v>
      </c>
      <c r="E48" s="18">
        <f t="shared" si="27"/>
        <v>4.150000000000091</v>
      </c>
      <c r="F48" s="18">
        <f t="shared" si="27"/>
        <v>4.400000000000091</v>
      </c>
      <c r="G48" s="18">
        <f t="shared" si="27"/>
        <v>4.669999999999845</v>
      </c>
      <c r="H48" s="18">
        <f t="shared" si="27"/>
        <v>4.930000000000064</v>
      </c>
      <c r="I48" s="18">
        <f t="shared" si="27"/>
        <v>5.240000000000009</v>
      </c>
      <c r="J48" s="18">
        <f t="shared" si="27"/>
        <v>5.539999999999964</v>
      </c>
      <c r="K48" s="18">
        <f t="shared" si="27"/>
        <v>5.880000000000109</v>
      </c>
      <c r="L48" s="18">
        <f t="shared" si="27"/>
        <v>6.209999999999809</v>
      </c>
      <c r="M48" s="18">
        <f t="shared" si="27"/>
        <v>6.600000000000136</v>
      </c>
      <c r="N48" s="18">
        <f>C53-N47</f>
        <v>6.990000000000009</v>
      </c>
      <c r="O48" s="29"/>
      <c r="P48" s="3"/>
      <c r="Q48" s="3"/>
      <c r="R48" s="3"/>
      <c r="S48" s="3"/>
      <c r="T48" s="3"/>
      <c r="U48" s="3"/>
      <c r="V48" s="3"/>
    </row>
    <row r="49" spans="1:22" ht="12.75">
      <c r="A49" s="3"/>
      <c r="B49" s="31"/>
      <c r="C49" s="16" t="s">
        <v>96</v>
      </c>
      <c r="D49" s="16" t="s">
        <v>97</v>
      </c>
      <c r="E49" s="16" t="s">
        <v>98</v>
      </c>
      <c r="F49" s="16" t="s">
        <v>99</v>
      </c>
      <c r="G49" s="16" t="s">
        <v>100</v>
      </c>
      <c r="H49" s="16" t="s">
        <v>101</v>
      </c>
      <c r="I49" s="16" t="s">
        <v>102</v>
      </c>
      <c r="J49" s="16" t="s">
        <v>103</v>
      </c>
      <c r="K49" s="16" t="s">
        <v>104</v>
      </c>
      <c r="L49" s="16" t="s">
        <v>105</v>
      </c>
      <c r="M49" s="16" t="s">
        <v>106</v>
      </c>
      <c r="N49" s="16" t="s">
        <v>107</v>
      </c>
      <c r="O49" s="29"/>
      <c r="P49" s="3"/>
      <c r="Q49" s="3"/>
      <c r="R49" s="3"/>
      <c r="S49" s="3"/>
      <c r="T49" s="3"/>
      <c r="U49" s="3"/>
      <c r="V49" s="3"/>
    </row>
    <row r="50" spans="1:22" ht="12.75">
      <c r="A50" s="3"/>
      <c r="B50" s="31"/>
      <c r="C50" s="25">
        <v>2093</v>
      </c>
      <c r="D50" s="25">
        <v>2217.46</v>
      </c>
      <c r="E50" s="25">
        <v>2349.32</v>
      </c>
      <c r="F50" s="25">
        <v>2489.02</v>
      </c>
      <c r="G50" s="25">
        <v>2637.02</v>
      </c>
      <c r="H50" s="25">
        <v>2793.83</v>
      </c>
      <c r="I50" s="25">
        <v>2959.96</v>
      </c>
      <c r="J50" s="25">
        <v>3135.96</v>
      </c>
      <c r="K50" s="25">
        <v>3322.44</v>
      </c>
      <c r="L50" s="25">
        <v>3520</v>
      </c>
      <c r="M50" s="25">
        <v>3729.31</v>
      </c>
      <c r="N50" s="25">
        <v>3951.07</v>
      </c>
      <c r="O50" s="29"/>
      <c r="P50" s="3"/>
      <c r="Q50" s="3"/>
      <c r="R50" s="3"/>
      <c r="S50" s="3"/>
      <c r="T50" s="3"/>
      <c r="U50" s="3"/>
      <c r="V50" s="3"/>
    </row>
    <row r="51" spans="1:22" s="1" customFormat="1" ht="12.75">
      <c r="A51" s="3"/>
      <c r="B51" s="31"/>
      <c r="C51" s="26">
        <f>D51-C53</f>
        <v>2093.352236761213</v>
      </c>
      <c r="D51" s="26">
        <f>E51-D53</f>
        <v>2217.812236761213</v>
      </c>
      <c r="E51" s="26">
        <f>E45*2</f>
        <v>2349.6722367612133</v>
      </c>
      <c r="F51" s="26">
        <f aca="true" t="shared" si="28" ref="F51:N51">E51+E53</f>
        <v>2489.372236761213</v>
      </c>
      <c r="G51" s="26">
        <f t="shared" si="28"/>
        <v>2637.372236761213</v>
      </c>
      <c r="H51" s="26">
        <f t="shared" si="28"/>
        <v>2794.182236761213</v>
      </c>
      <c r="I51" s="26">
        <f t="shared" si="28"/>
        <v>2960.312236761213</v>
      </c>
      <c r="J51" s="26">
        <f t="shared" si="28"/>
        <v>3136.312236761213</v>
      </c>
      <c r="K51" s="26">
        <f t="shared" si="28"/>
        <v>3322.792236761213</v>
      </c>
      <c r="L51" s="26">
        <f t="shared" si="28"/>
        <v>3520.352236761213</v>
      </c>
      <c r="M51" s="26">
        <f t="shared" si="28"/>
        <v>3729.662236761213</v>
      </c>
      <c r="N51" s="26">
        <f t="shared" si="28"/>
        <v>3951.4222367612133</v>
      </c>
      <c r="O51" s="29"/>
      <c r="P51" s="3"/>
      <c r="Q51" s="3"/>
      <c r="R51" s="3"/>
      <c r="S51" s="3"/>
      <c r="T51" s="3"/>
      <c r="U51" s="3"/>
      <c r="V51" s="3"/>
    </row>
    <row r="52" spans="1:22" s="1" customFormat="1" ht="12.75">
      <c r="A52" s="3"/>
      <c r="B52" s="3"/>
      <c r="C52" s="17">
        <f aca="true" t="shared" si="29" ref="C52:N52">C54/2+C54</f>
        <v>11.100000000000136</v>
      </c>
      <c r="D52" s="17">
        <f t="shared" si="29"/>
        <v>11.759999999999536</v>
      </c>
      <c r="E52" s="17">
        <f t="shared" si="29"/>
        <v>12.450000000000273</v>
      </c>
      <c r="F52" s="17">
        <f t="shared" si="29"/>
        <v>13.214999999999918</v>
      </c>
      <c r="G52" s="17">
        <f t="shared" si="29"/>
        <v>13.980000000000246</v>
      </c>
      <c r="H52" s="17">
        <f t="shared" si="29"/>
        <v>14.804999999999836</v>
      </c>
      <c r="I52" s="17">
        <f t="shared" si="29"/>
        <v>15.720000000000027</v>
      </c>
      <c r="J52" s="17">
        <f t="shared" si="29"/>
        <v>16.61999999999989</v>
      </c>
      <c r="K52" s="17">
        <f t="shared" si="29"/>
        <v>17.625</v>
      </c>
      <c r="L52" s="17">
        <f t="shared" si="29"/>
        <v>18.67500000000041</v>
      </c>
      <c r="M52" s="17">
        <f t="shared" si="29"/>
        <v>19.769999999999754</v>
      </c>
      <c r="N52" s="17">
        <f t="shared" si="29"/>
        <v>20.9549999999997</v>
      </c>
      <c r="O52" s="29"/>
      <c r="P52" s="3"/>
      <c r="Q52" s="3"/>
      <c r="R52" s="3"/>
      <c r="S52" s="3"/>
      <c r="T52" s="3"/>
      <c r="U52" s="3"/>
      <c r="V52" s="3"/>
    </row>
    <row r="53" spans="1:22" s="1" customFormat="1" ht="12.75">
      <c r="A53" s="3"/>
      <c r="B53" s="3"/>
      <c r="C53" s="18">
        <f aca="true" t="shared" si="30" ref="C53:M53">D50-C50</f>
        <v>124.46000000000004</v>
      </c>
      <c r="D53" s="18">
        <f t="shared" si="30"/>
        <v>131.86000000000013</v>
      </c>
      <c r="E53" s="18">
        <f t="shared" si="30"/>
        <v>139.69999999999982</v>
      </c>
      <c r="F53" s="18">
        <f t="shared" si="30"/>
        <v>148</v>
      </c>
      <c r="G53" s="18">
        <f t="shared" si="30"/>
        <v>156.80999999999995</v>
      </c>
      <c r="H53" s="18">
        <f t="shared" si="30"/>
        <v>166.1300000000001</v>
      </c>
      <c r="I53" s="18">
        <f t="shared" si="30"/>
        <v>176</v>
      </c>
      <c r="J53" s="18">
        <f t="shared" si="30"/>
        <v>186.48000000000002</v>
      </c>
      <c r="K53" s="18">
        <f t="shared" si="30"/>
        <v>197.55999999999995</v>
      </c>
      <c r="L53" s="18">
        <f t="shared" si="30"/>
        <v>209.30999999999995</v>
      </c>
      <c r="M53" s="18">
        <f t="shared" si="30"/>
        <v>221.76000000000022</v>
      </c>
      <c r="N53" s="17">
        <f>C56-N50</f>
        <v>234.94000000000005</v>
      </c>
      <c r="O53" s="29"/>
      <c r="P53" s="3"/>
      <c r="Q53" s="3"/>
      <c r="R53" s="3"/>
      <c r="S53" s="3"/>
      <c r="T53" s="3"/>
      <c r="U53" s="3"/>
      <c r="V53" s="3"/>
    </row>
    <row r="54" spans="1:22" ht="12.75">
      <c r="A54" s="3"/>
      <c r="B54" s="3"/>
      <c r="C54" s="18">
        <f aca="true" t="shared" si="31" ref="C54:M54">D53-C53</f>
        <v>7.400000000000091</v>
      </c>
      <c r="D54" s="18">
        <f t="shared" si="31"/>
        <v>7.839999999999691</v>
      </c>
      <c r="E54" s="18">
        <f t="shared" si="31"/>
        <v>8.300000000000182</v>
      </c>
      <c r="F54" s="18">
        <f t="shared" si="31"/>
        <v>8.809999999999945</v>
      </c>
      <c r="G54" s="18">
        <f t="shared" si="31"/>
        <v>9.320000000000164</v>
      </c>
      <c r="H54" s="18">
        <f t="shared" si="31"/>
        <v>9.86999999999989</v>
      </c>
      <c r="I54" s="18">
        <f t="shared" si="31"/>
        <v>10.480000000000018</v>
      </c>
      <c r="J54" s="18">
        <f t="shared" si="31"/>
        <v>11.079999999999927</v>
      </c>
      <c r="K54" s="18">
        <f t="shared" si="31"/>
        <v>11.75</v>
      </c>
      <c r="L54" s="18">
        <f t="shared" si="31"/>
        <v>12.450000000000273</v>
      </c>
      <c r="M54" s="18">
        <f t="shared" si="31"/>
        <v>13.179999999999836</v>
      </c>
      <c r="N54" s="18">
        <f>C59-N53</f>
        <v>13.9699999999998</v>
      </c>
      <c r="O54" s="29"/>
      <c r="P54" s="3"/>
      <c r="Q54" s="3"/>
      <c r="R54" s="3"/>
      <c r="S54" s="3"/>
      <c r="T54" s="3"/>
      <c r="U54" s="3"/>
      <c r="V54" s="3"/>
    </row>
    <row r="55" spans="1:22" ht="12.75">
      <c r="A55" s="3"/>
      <c r="B55" s="3"/>
      <c r="C55" s="16" t="s">
        <v>108</v>
      </c>
      <c r="D55" s="16" t="s">
        <v>109</v>
      </c>
      <c r="E55" s="16" t="s">
        <v>110</v>
      </c>
      <c r="F55" s="16" t="s">
        <v>111</v>
      </c>
      <c r="G55" s="17"/>
      <c r="H55" s="17"/>
      <c r="I55" s="17"/>
      <c r="J55" s="17"/>
      <c r="K55" s="17"/>
      <c r="L55" s="17"/>
      <c r="M55" s="17"/>
      <c r="N55" s="17"/>
      <c r="O55" s="29"/>
      <c r="P55" s="3"/>
      <c r="Q55" s="3"/>
      <c r="R55" s="3"/>
      <c r="S55" s="3"/>
      <c r="T55" s="3"/>
      <c r="U55" s="3"/>
      <c r="V55" s="3"/>
    </row>
    <row r="56" spans="1:22" ht="12.75">
      <c r="A56" s="3"/>
      <c r="B56" s="3"/>
      <c r="C56" s="25">
        <v>4186.01</v>
      </c>
      <c r="D56" s="25">
        <v>4434.92</v>
      </c>
      <c r="E56" s="25">
        <v>4698.64</v>
      </c>
      <c r="F56" s="25">
        <v>4978.03</v>
      </c>
      <c r="G56" s="18"/>
      <c r="H56" s="18"/>
      <c r="I56" s="18"/>
      <c r="J56" s="18"/>
      <c r="K56" s="18"/>
      <c r="L56" s="18"/>
      <c r="M56" s="18"/>
      <c r="N56" s="18"/>
      <c r="O56" s="29"/>
      <c r="P56" s="3"/>
      <c r="Q56" s="3"/>
      <c r="R56" s="3"/>
      <c r="S56" s="3"/>
      <c r="T56" s="3"/>
      <c r="U56" s="3"/>
      <c r="V56" s="3"/>
    </row>
    <row r="57" spans="1:22" s="1" customFormat="1" ht="12.75">
      <c r="A57" s="3"/>
      <c r="B57" s="3"/>
      <c r="C57" s="26">
        <f>D57-C59</f>
        <v>4186.7144735224265</v>
      </c>
      <c r="D57" s="26">
        <f>E57-D59</f>
        <v>4435.624473522426</v>
      </c>
      <c r="E57" s="26">
        <f>E51*2</f>
        <v>4699.344473522427</v>
      </c>
      <c r="F57" s="26">
        <f>E57+E59</f>
        <v>4978.734473522426</v>
      </c>
      <c r="G57" s="17"/>
      <c r="H57" s="17"/>
      <c r="I57" s="17"/>
      <c r="J57" s="17"/>
      <c r="K57" s="17"/>
      <c r="L57" s="17"/>
      <c r="M57" s="17"/>
      <c r="N57" s="17"/>
      <c r="O57" s="29"/>
      <c r="P57" s="3"/>
      <c r="Q57" s="3"/>
      <c r="R57" s="3"/>
      <c r="S57" s="3"/>
      <c r="T57" s="3"/>
      <c r="U57" s="3"/>
      <c r="V57" s="3"/>
    </row>
    <row r="58" spans="1:22" s="1" customFormat="1" ht="12.75">
      <c r="A58" s="3"/>
      <c r="B58" s="3"/>
      <c r="C58" s="17">
        <f>C60/2+C60</f>
        <v>22.2150000000006</v>
      </c>
      <c r="D58" s="17">
        <f>D60/2+D60</f>
        <v>23.504999999998745</v>
      </c>
      <c r="E58" s="17"/>
      <c r="F58" s="17"/>
      <c r="G58" s="17"/>
      <c r="H58" s="17"/>
      <c r="I58" s="17"/>
      <c r="J58" s="17"/>
      <c r="K58" s="17"/>
      <c r="L58" s="17"/>
      <c r="M58" s="17"/>
      <c r="N58" s="17"/>
      <c r="O58" s="3"/>
      <c r="P58" s="3"/>
      <c r="Q58" s="3"/>
      <c r="R58" s="3"/>
      <c r="S58" s="3"/>
      <c r="T58" s="3"/>
      <c r="U58" s="3"/>
      <c r="V58" s="3"/>
    </row>
    <row r="59" spans="1:22" s="1" customFormat="1" ht="12.75">
      <c r="A59" s="3"/>
      <c r="B59" s="3"/>
      <c r="C59" s="18">
        <f>D56-C56</f>
        <v>248.90999999999985</v>
      </c>
      <c r="D59" s="18">
        <f>E56-D56</f>
        <v>263.72000000000025</v>
      </c>
      <c r="E59" s="18">
        <f>F56-E56</f>
        <v>279.3899999999994</v>
      </c>
      <c r="F59" s="18"/>
      <c r="G59" s="18"/>
      <c r="H59" s="18"/>
      <c r="I59" s="17"/>
      <c r="J59" s="17"/>
      <c r="K59" s="17"/>
      <c r="L59" s="17"/>
      <c r="M59" s="17"/>
      <c r="N59" s="17"/>
      <c r="O59" s="3"/>
      <c r="P59" s="3"/>
      <c r="Q59" s="3"/>
      <c r="R59" s="3"/>
      <c r="S59" s="3"/>
      <c r="T59" s="3"/>
      <c r="U59" s="3"/>
      <c r="V59" s="3"/>
    </row>
    <row r="60" spans="1:22" ht="12.75">
      <c r="A60" s="3"/>
      <c r="B60" s="3"/>
      <c r="C60" s="18">
        <f>D59-C59</f>
        <v>14.8100000000004</v>
      </c>
      <c r="D60" s="18">
        <f>E59-D59</f>
        <v>15.669999999999163</v>
      </c>
      <c r="E60" s="18"/>
      <c r="F60" s="18"/>
      <c r="G60" s="18"/>
      <c r="H60" s="18"/>
      <c r="I60" s="18"/>
      <c r="J60" s="18"/>
      <c r="K60" s="18"/>
      <c r="L60" s="18"/>
      <c r="M60" s="18"/>
      <c r="N60" s="18"/>
      <c r="O60" s="3"/>
      <c r="P60" s="3"/>
      <c r="Q60" s="3"/>
      <c r="R60" s="3"/>
      <c r="S60" s="3"/>
      <c r="T60" s="3"/>
      <c r="U60" s="3"/>
      <c r="V60" s="3"/>
    </row>
    <row r="61" spans="1:22" ht="12.75">
      <c r="A61" s="3"/>
      <c r="B61" s="3"/>
      <c r="C61" s="18"/>
      <c r="D61" s="18"/>
      <c r="E61" s="18"/>
      <c r="F61" s="18"/>
      <c r="G61" s="18"/>
      <c r="H61" s="18"/>
      <c r="I61" s="18"/>
      <c r="J61" s="18"/>
      <c r="K61" s="18"/>
      <c r="L61" s="18"/>
      <c r="M61" s="18"/>
      <c r="N61" s="18"/>
      <c r="O61" s="3"/>
      <c r="P61" s="3"/>
      <c r="Q61" s="3"/>
      <c r="R61" s="3"/>
      <c r="S61" s="3"/>
      <c r="T61" s="3"/>
      <c r="U61" s="3"/>
      <c r="V61" s="3"/>
    </row>
    <row r="62" spans="1:22" ht="12.75">
      <c r="A62" s="3"/>
      <c r="B62" s="3"/>
      <c r="C62" s="3"/>
      <c r="D62" s="3"/>
      <c r="E62" s="3"/>
      <c r="F62" s="3"/>
      <c r="G62" s="3"/>
      <c r="H62" s="3"/>
      <c r="I62" s="3"/>
      <c r="J62" s="3"/>
      <c r="K62" s="3"/>
      <c r="L62" s="3"/>
      <c r="M62" s="3"/>
      <c r="N62" s="3"/>
      <c r="O62" s="3"/>
      <c r="P62" s="3"/>
      <c r="Q62" s="3"/>
      <c r="R62" s="3"/>
      <c r="S62" s="3"/>
      <c r="T62" s="3"/>
      <c r="U62" s="3"/>
      <c r="V62" s="3"/>
    </row>
    <row r="63" spans="1:22" s="1" customFormat="1" ht="12.75">
      <c r="A63" s="3"/>
      <c r="B63" s="44" t="s">
        <v>121</v>
      </c>
      <c r="C63" s="44"/>
      <c r="D63" s="44"/>
      <c r="E63" s="44"/>
      <c r="F63" s="44"/>
      <c r="G63" s="44"/>
      <c r="H63" s="44"/>
      <c r="I63" s="44"/>
      <c r="J63" s="44"/>
      <c r="K63" s="44"/>
      <c r="L63" s="44"/>
      <c r="M63" s="44"/>
      <c r="N63" s="44"/>
      <c r="O63" s="3"/>
      <c r="P63" s="3"/>
      <c r="Q63" s="3"/>
      <c r="R63" s="3"/>
      <c r="S63" s="3"/>
      <c r="T63" s="3"/>
      <c r="U63" s="3"/>
      <c r="V63" s="3"/>
    </row>
    <row r="64" spans="1:22" s="1" customFormat="1" ht="12.75">
      <c r="A64" s="3"/>
      <c r="B64" s="45"/>
      <c r="C64" s="45"/>
      <c r="D64" s="45"/>
      <c r="E64" s="45"/>
      <c r="F64" s="45"/>
      <c r="G64" s="45"/>
      <c r="H64" s="45"/>
      <c r="I64" s="45"/>
      <c r="J64" s="45"/>
      <c r="K64" s="45"/>
      <c r="L64" s="45"/>
      <c r="M64" s="45"/>
      <c r="N64" s="45"/>
      <c r="O64" s="3"/>
      <c r="P64" s="3"/>
      <c r="Q64" s="3"/>
      <c r="R64" s="3"/>
      <c r="S64" s="3"/>
      <c r="T64" s="3"/>
      <c r="U64" s="3"/>
      <c r="V64" s="3"/>
    </row>
    <row r="65" spans="1:22" s="1" customFormat="1" ht="12.75">
      <c r="A65" s="3"/>
      <c r="B65" s="46"/>
      <c r="C65" s="46"/>
      <c r="D65" s="46"/>
      <c r="E65" s="46"/>
      <c r="F65" s="46"/>
      <c r="G65" s="46"/>
      <c r="H65" s="46"/>
      <c r="I65" s="46"/>
      <c r="J65" s="46"/>
      <c r="K65" s="46"/>
      <c r="L65" s="46"/>
      <c r="M65" s="46"/>
      <c r="N65" s="46"/>
      <c r="O65" s="3"/>
      <c r="P65" s="3"/>
      <c r="Q65" s="3"/>
      <c r="R65" s="3"/>
      <c r="S65" s="3"/>
      <c r="T65" s="3"/>
      <c r="U65" s="3"/>
      <c r="V65" s="3"/>
    </row>
    <row r="66" spans="1:22" ht="12.75">
      <c r="A66" s="3"/>
      <c r="B66" s="3"/>
      <c r="C66" s="3"/>
      <c r="D66" s="3"/>
      <c r="E66" s="3"/>
      <c r="F66" s="3"/>
      <c r="G66" s="3"/>
      <c r="H66" s="3"/>
      <c r="I66" s="3"/>
      <c r="J66" s="3"/>
      <c r="K66" s="3"/>
      <c r="L66" s="3"/>
      <c r="M66" s="3"/>
      <c r="N66" s="3"/>
      <c r="O66" s="3"/>
      <c r="P66" s="3"/>
      <c r="Q66" s="3"/>
      <c r="R66" s="3"/>
      <c r="S66" s="3"/>
      <c r="T66" s="3"/>
      <c r="U66" s="3"/>
      <c r="V66" s="3"/>
    </row>
    <row r="67" spans="1:22" ht="12.75">
      <c r="A67" s="3"/>
      <c r="B67" s="3"/>
      <c r="C67" s="3"/>
      <c r="D67" s="3"/>
      <c r="E67" s="3"/>
      <c r="F67" s="3"/>
      <c r="G67" s="3"/>
      <c r="H67" s="3"/>
      <c r="I67" s="3"/>
      <c r="J67" s="3"/>
      <c r="K67" s="3"/>
      <c r="L67" s="3"/>
      <c r="M67" s="3"/>
      <c r="N67" s="3"/>
      <c r="O67" s="3"/>
      <c r="P67" s="3"/>
      <c r="Q67" s="3"/>
      <c r="R67" s="3"/>
      <c r="S67" s="3"/>
      <c r="T67" s="3"/>
      <c r="U67" s="3"/>
      <c r="V67" s="3"/>
    </row>
    <row r="68" spans="1:22" ht="12.75">
      <c r="A68" s="3"/>
      <c r="B68" s="3"/>
      <c r="C68" s="3"/>
      <c r="D68" s="3"/>
      <c r="E68" s="3"/>
      <c r="F68" s="3"/>
      <c r="G68" s="3"/>
      <c r="H68" s="3"/>
      <c r="I68" s="3"/>
      <c r="J68" s="3"/>
      <c r="K68" s="3"/>
      <c r="L68" s="3"/>
      <c r="M68" s="3"/>
      <c r="N68" s="3"/>
      <c r="O68" s="3"/>
      <c r="P68" s="3"/>
      <c r="Q68" s="3"/>
      <c r="R68" s="3"/>
      <c r="S68" s="3"/>
      <c r="T68" s="3"/>
      <c r="U68" s="3"/>
      <c r="V68" s="3"/>
    </row>
    <row r="69" spans="1:22" s="1" customFormat="1" ht="12.75">
      <c r="A69" s="3"/>
      <c r="B69" s="3"/>
      <c r="C69" s="3"/>
      <c r="D69" s="3"/>
      <c r="E69" s="3"/>
      <c r="F69" s="12"/>
      <c r="G69" s="12"/>
      <c r="H69" s="12"/>
      <c r="I69" s="12"/>
      <c r="J69" s="12"/>
      <c r="K69" s="12"/>
      <c r="L69" s="12"/>
      <c r="M69" s="12"/>
      <c r="N69" s="12"/>
      <c r="O69" s="3"/>
      <c r="P69" s="3"/>
      <c r="Q69" s="3"/>
      <c r="R69" s="3"/>
      <c r="S69" s="3"/>
      <c r="T69" s="3"/>
      <c r="U69" s="3"/>
      <c r="V69" s="3"/>
    </row>
    <row r="70" spans="1:22" s="1" customFormat="1" ht="12.75">
      <c r="A70" s="3"/>
      <c r="B70" s="3"/>
      <c r="C70" s="3"/>
      <c r="D70" s="3"/>
      <c r="E70" s="3"/>
      <c r="F70" s="12"/>
      <c r="G70" s="12"/>
      <c r="H70" s="12"/>
      <c r="I70" s="12"/>
      <c r="J70" s="12"/>
      <c r="K70" s="12"/>
      <c r="L70" s="12"/>
      <c r="M70" s="12"/>
      <c r="N70" s="12"/>
      <c r="O70" s="3"/>
      <c r="P70" s="3"/>
      <c r="Q70" s="3"/>
      <c r="R70" s="3"/>
      <c r="S70" s="3"/>
      <c r="T70" s="3"/>
      <c r="U70" s="3"/>
      <c r="V70" s="3"/>
    </row>
    <row r="71" spans="1:22" s="1" customFormat="1" ht="12.75">
      <c r="A71" s="3"/>
      <c r="B71" s="3"/>
      <c r="C71" s="3"/>
      <c r="D71" s="3"/>
      <c r="E71" s="3"/>
      <c r="F71" s="12"/>
      <c r="G71" s="12"/>
      <c r="H71" s="12"/>
      <c r="I71" s="12"/>
      <c r="J71" s="12"/>
      <c r="K71" s="12"/>
      <c r="L71" s="12"/>
      <c r="M71" s="12"/>
      <c r="N71" s="12"/>
      <c r="O71" s="3"/>
      <c r="P71" s="3"/>
      <c r="Q71" s="3"/>
      <c r="R71" s="3"/>
      <c r="S71" s="3"/>
      <c r="T71" s="3"/>
      <c r="U71" s="3"/>
      <c r="V71" s="3"/>
    </row>
    <row r="72" spans="1:22" ht="12.75">
      <c r="A72" s="3"/>
      <c r="B72" s="3"/>
      <c r="C72" s="3"/>
      <c r="D72" s="3"/>
      <c r="E72" s="3"/>
      <c r="F72" s="3"/>
      <c r="G72" s="3"/>
      <c r="H72" s="3"/>
      <c r="I72" s="3"/>
      <c r="J72" s="3"/>
      <c r="K72" s="3"/>
      <c r="L72" s="3"/>
      <c r="M72" s="3"/>
      <c r="N72" s="3"/>
      <c r="O72" s="3"/>
      <c r="P72" s="3"/>
      <c r="Q72" s="3"/>
      <c r="R72" s="3"/>
      <c r="S72" s="3"/>
      <c r="T72" s="3"/>
      <c r="U72" s="3"/>
      <c r="V72" s="3"/>
    </row>
    <row r="73" spans="1:22" ht="12.75">
      <c r="A73" s="3"/>
      <c r="B73" s="3"/>
      <c r="C73" s="3"/>
      <c r="D73" s="3"/>
      <c r="E73" s="3"/>
      <c r="F73" s="3"/>
      <c r="G73" s="3"/>
      <c r="H73" s="3"/>
      <c r="I73" s="3"/>
      <c r="J73" s="3"/>
      <c r="K73" s="3"/>
      <c r="L73" s="3"/>
      <c r="M73" s="3"/>
      <c r="N73" s="3"/>
      <c r="O73" s="3"/>
      <c r="P73" s="3"/>
      <c r="Q73" s="3"/>
      <c r="R73" s="3"/>
      <c r="S73" s="3"/>
      <c r="T73" s="3"/>
      <c r="U73" s="3"/>
      <c r="V73" s="3"/>
    </row>
    <row r="74" spans="1:22" ht="12.75">
      <c r="A74" s="3"/>
      <c r="B74" s="3"/>
      <c r="C74" s="3"/>
      <c r="D74" s="3"/>
      <c r="E74" s="3"/>
      <c r="F74" s="3"/>
      <c r="G74" s="3"/>
      <c r="H74" s="3"/>
      <c r="I74" s="3"/>
      <c r="J74" s="3"/>
      <c r="K74" s="3"/>
      <c r="L74" s="3"/>
      <c r="M74" s="3"/>
      <c r="N74" s="3"/>
      <c r="O74" s="3"/>
      <c r="P74" s="3"/>
      <c r="Q74" s="3"/>
      <c r="R74" s="3"/>
      <c r="S74" s="3"/>
      <c r="T74" s="3"/>
      <c r="U74" s="3"/>
      <c r="V74" s="3"/>
    </row>
    <row r="75" spans="1:22" ht="12.75">
      <c r="A75" s="3"/>
      <c r="B75" s="3"/>
      <c r="C75" s="3"/>
      <c r="D75" s="3"/>
      <c r="E75" s="3"/>
      <c r="F75" s="3"/>
      <c r="G75" s="3"/>
      <c r="H75" s="3"/>
      <c r="I75" s="3"/>
      <c r="J75" s="3"/>
      <c r="K75" s="3"/>
      <c r="L75" s="3"/>
      <c r="M75" s="3"/>
      <c r="N75" s="3"/>
      <c r="O75" s="3"/>
      <c r="P75" s="3"/>
      <c r="Q75" s="3"/>
      <c r="R75" s="3"/>
      <c r="S75" s="3"/>
      <c r="T75" s="3"/>
      <c r="U75" s="3"/>
      <c r="V75" s="3"/>
    </row>
    <row r="76" spans="1:22" ht="12.75">
      <c r="A76" s="3"/>
      <c r="B76" s="3"/>
      <c r="C76" s="3"/>
      <c r="D76" s="3"/>
      <c r="E76" s="3"/>
      <c r="F76" s="3"/>
      <c r="G76" s="3"/>
      <c r="H76" s="3"/>
      <c r="I76" s="3"/>
      <c r="J76" s="3"/>
      <c r="K76" s="3"/>
      <c r="L76" s="3"/>
      <c r="M76" s="3"/>
      <c r="N76" s="3"/>
      <c r="O76" s="3"/>
      <c r="P76" s="3"/>
      <c r="Q76" s="3"/>
      <c r="R76" s="3"/>
      <c r="S76" s="3"/>
      <c r="T76" s="3"/>
      <c r="U76" s="3"/>
      <c r="V76" s="3"/>
    </row>
    <row r="77" spans="1:22" ht="12.75">
      <c r="A77" s="3"/>
      <c r="B77" s="3"/>
      <c r="C77" s="3"/>
      <c r="D77" s="3"/>
      <c r="E77" s="3"/>
      <c r="F77" s="3"/>
      <c r="G77" s="3"/>
      <c r="H77" s="3"/>
      <c r="I77" s="3"/>
      <c r="J77" s="3"/>
      <c r="K77" s="3"/>
      <c r="L77" s="3"/>
      <c r="M77" s="3"/>
      <c r="N77" s="3"/>
      <c r="O77" s="3"/>
      <c r="P77" s="3"/>
      <c r="Q77" s="3"/>
      <c r="R77" s="3"/>
      <c r="S77" s="3"/>
      <c r="T77" s="3"/>
      <c r="U77" s="3"/>
      <c r="V77" s="3"/>
    </row>
    <row r="78" spans="1:22" ht="12.75">
      <c r="A78" s="3"/>
      <c r="B78" s="3"/>
      <c r="C78" s="3"/>
      <c r="D78" s="3"/>
      <c r="E78" s="3"/>
      <c r="F78" s="3"/>
      <c r="G78" s="3"/>
      <c r="H78" s="3"/>
      <c r="I78" s="3"/>
      <c r="J78" s="3"/>
      <c r="K78" s="3"/>
      <c r="L78" s="3"/>
      <c r="M78" s="3"/>
      <c r="N78" s="3"/>
      <c r="O78" s="3"/>
      <c r="P78" s="3"/>
      <c r="Q78" s="3"/>
      <c r="R78" s="3"/>
      <c r="S78" s="3"/>
      <c r="T78" s="3"/>
      <c r="U78" s="3"/>
      <c r="V78" s="3"/>
    </row>
    <row r="79" spans="1:22" ht="12.75">
      <c r="A79" s="3"/>
      <c r="B79" s="3"/>
      <c r="C79" s="3"/>
      <c r="D79" s="3"/>
      <c r="E79" s="3"/>
      <c r="F79" s="3"/>
      <c r="G79" s="3"/>
      <c r="H79" s="3"/>
      <c r="I79" s="3"/>
      <c r="J79" s="3"/>
      <c r="K79" s="3"/>
      <c r="L79" s="3"/>
      <c r="M79" s="3"/>
      <c r="N79" s="3"/>
      <c r="O79" s="3"/>
      <c r="P79" s="3"/>
      <c r="Q79" s="3"/>
      <c r="R79" s="3"/>
      <c r="S79" s="3"/>
      <c r="T79" s="3"/>
      <c r="U79" s="3"/>
      <c r="V79" s="3"/>
    </row>
    <row r="80" spans="1:22" ht="12.75">
      <c r="A80" s="3"/>
      <c r="B80" s="3"/>
      <c r="C80" s="3"/>
      <c r="D80" s="3"/>
      <c r="E80" s="3"/>
      <c r="F80" s="3"/>
      <c r="G80" s="3"/>
      <c r="H80" s="3"/>
      <c r="I80" s="3"/>
      <c r="J80" s="3"/>
      <c r="K80" s="3"/>
      <c r="L80" s="3"/>
      <c r="M80" s="3"/>
      <c r="N80" s="3"/>
      <c r="O80" s="3"/>
      <c r="P80" s="3"/>
      <c r="Q80" s="3"/>
      <c r="R80" s="3"/>
      <c r="S80" s="3"/>
      <c r="T80" s="3"/>
      <c r="U80" s="3"/>
      <c r="V80" s="3"/>
    </row>
    <row r="81" spans="1:22" ht="12.75">
      <c r="A81" s="3"/>
      <c r="B81" s="3"/>
      <c r="C81" s="3"/>
      <c r="D81" s="3"/>
      <c r="E81" s="3"/>
      <c r="F81" s="3"/>
      <c r="G81" s="3"/>
      <c r="H81" s="3"/>
      <c r="I81" s="3"/>
      <c r="J81" s="3"/>
      <c r="K81" s="3"/>
      <c r="L81" s="3"/>
      <c r="M81" s="3"/>
      <c r="N81" s="3"/>
      <c r="O81" s="3"/>
      <c r="P81" s="3"/>
      <c r="Q81" s="3"/>
      <c r="R81" s="3"/>
      <c r="S81" s="3"/>
      <c r="T81" s="3"/>
      <c r="U81" s="3"/>
      <c r="V81" s="3"/>
    </row>
    <row r="82" spans="1:22" ht="12.75">
      <c r="A82" s="3"/>
      <c r="B82" s="3"/>
      <c r="C82" s="3"/>
      <c r="D82" s="3"/>
      <c r="E82" s="3"/>
      <c r="F82" s="3"/>
      <c r="G82" s="3"/>
      <c r="H82" s="3"/>
      <c r="I82" s="3"/>
      <c r="J82" s="3"/>
      <c r="K82" s="3"/>
      <c r="L82" s="3"/>
      <c r="M82" s="3"/>
      <c r="N82" s="3"/>
      <c r="O82" s="3"/>
      <c r="P82" s="3"/>
      <c r="Q82" s="3"/>
      <c r="R82" s="3"/>
      <c r="S82" s="3"/>
      <c r="T82" s="3"/>
      <c r="U82" s="3"/>
      <c r="V82" s="3"/>
    </row>
    <row r="83" spans="1:22" ht="12.75">
      <c r="A83" s="3"/>
      <c r="B83" s="3"/>
      <c r="C83" s="3"/>
      <c r="D83" s="3"/>
      <c r="E83" s="3"/>
      <c r="F83" s="3"/>
      <c r="G83" s="3"/>
      <c r="H83" s="3"/>
      <c r="I83" s="3"/>
      <c r="J83" s="3"/>
      <c r="K83" s="3"/>
      <c r="L83" s="3"/>
      <c r="M83" s="3"/>
      <c r="N83" s="3"/>
      <c r="O83" s="3"/>
      <c r="P83" s="3"/>
      <c r="Q83" s="3"/>
      <c r="R83" s="3"/>
      <c r="S83" s="3"/>
      <c r="T83" s="3"/>
      <c r="U83" s="3"/>
      <c r="V83" s="3"/>
    </row>
    <row r="84" spans="1:22" ht="12.75">
      <c r="A84" s="3"/>
      <c r="B84" s="3"/>
      <c r="C84" s="3"/>
      <c r="D84" s="3"/>
      <c r="E84" s="3"/>
      <c r="F84" s="3"/>
      <c r="G84" s="3"/>
      <c r="H84" s="3"/>
      <c r="I84" s="3"/>
      <c r="J84" s="3"/>
      <c r="K84" s="3"/>
      <c r="L84" s="3"/>
      <c r="M84" s="3"/>
      <c r="N84" s="3"/>
      <c r="O84" s="3"/>
      <c r="P84" s="3"/>
      <c r="Q84" s="3"/>
      <c r="R84" s="3"/>
      <c r="S84" s="3"/>
      <c r="T84" s="3"/>
      <c r="U84" s="3"/>
      <c r="V84" s="3"/>
    </row>
    <row r="85" spans="1:22" ht="12.75">
      <c r="A85" s="3"/>
      <c r="B85" s="3"/>
      <c r="C85" s="3"/>
      <c r="D85" s="3"/>
      <c r="E85" s="3"/>
      <c r="F85" s="3"/>
      <c r="G85" s="3"/>
      <c r="H85" s="3"/>
      <c r="I85" s="3"/>
      <c r="J85" s="3"/>
      <c r="K85" s="3"/>
      <c r="L85" s="3"/>
      <c r="M85" s="3"/>
      <c r="N85" s="3"/>
      <c r="O85" s="3"/>
      <c r="P85" s="3"/>
      <c r="Q85" s="3"/>
      <c r="R85" s="3"/>
      <c r="S85" s="3"/>
      <c r="T85" s="3"/>
      <c r="U85" s="3"/>
      <c r="V85" s="3"/>
    </row>
    <row r="86" spans="1:22" ht="12.75">
      <c r="A86" s="3"/>
      <c r="B86" s="3"/>
      <c r="C86" s="3"/>
      <c r="D86" s="3"/>
      <c r="E86" s="3"/>
      <c r="F86" s="3"/>
      <c r="G86" s="3"/>
      <c r="H86" s="3"/>
      <c r="I86" s="3"/>
      <c r="J86" s="3"/>
      <c r="K86" s="3"/>
      <c r="L86" s="3"/>
      <c r="M86" s="3"/>
      <c r="N86" s="3"/>
      <c r="O86" s="3"/>
      <c r="P86" s="3"/>
      <c r="Q86" s="3"/>
      <c r="R86" s="3"/>
      <c r="S86" s="3"/>
      <c r="T86" s="3"/>
      <c r="U86" s="3"/>
      <c r="V86" s="3"/>
    </row>
    <row r="87" spans="1:22" ht="12.75">
      <c r="A87" s="3"/>
      <c r="B87" s="3"/>
      <c r="C87" s="3"/>
      <c r="D87" s="3"/>
      <c r="E87" s="3"/>
      <c r="F87" s="3"/>
      <c r="G87" s="3"/>
      <c r="H87" s="3"/>
      <c r="I87" s="3"/>
      <c r="J87" s="3"/>
      <c r="K87" s="3"/>
      <c r="L87" s="3"/>
      <c r="M87" s="3"/>
      <c r="N87" s="3"/>
      <c r="O87" s="3"/>
      <c r="P87" s="3"/>
      <c r="Q87" s="3"/>
      <c r="R87" s="3"/>
      <c r="S87" s="3"/>
      <c r="T87" s="3"/>
      <c r="U87" s="3"/>
      <c r="V87" s="3"/>
    </row>
    <row r="88" spans="1:22" ht="12.75">
      <c r="A88" s="3"/>
      <c r="B88" s="3"/>
      <c r="C88" s="3"/>
      <c r="D88" s="3"/>
      <c r="E88" s="3"/>
      <c r="F88" s="3"/>
      <c r="G88" s="3"/>
      <c r="H88" s="3"/>
      <c r="I88" s="3"/>
      <c r="J88" s="3"/>
      <c r="K88" s="3"/>
      <c r="L88" s="3"/>
      <c r="M88" s="3"/>
      <c r="N88" s="3"/>
      <c r="O88" s="3"/>
      <c r="P88" s="3"/>
      <c r="Q88" s="3"/>
      <c r="R88" s="3"/>
      <c r="S88" s="3"/>
      <c r="T88" s="3"/>
      <c r="U88" s="3"/>
      <c r="V88" s="3"/>
    </row>
    <row r="89" spans="1:22" ht="12.75">
      <c r="A89" s="3"/>
      <c r="B89" s="3"/>
      <c r="C89" s="3"/>
      <c r="D89" s="3"/>
      <c r="E89" s="3"/>
      <c r="F89" s="3"/>
      <c r="G89" s="3"/>
      <c r="H89" s="3"/>
      <c r="I89" s="3"/>
      <c r="J89" s="3"/>
      <c r="K89" s="3"/>
      <c r="L89" s="3"/>
      <c r="M89" s="3"/>
      <c r="N89" s="3"/>
      <c r="O89" s="3"/>
      <c r="P89" s="3"/>
      <c r="Q89" s="3"/>
      <c r="R89" s="3"/>
      <c r="S89" s="3"/>
      <c r="T89" s="3"/>
      <c r="U89" s="3"/>
      <c r="V89" s="3"/>
    </row>
    <row r="90" spans="1:22" ht="12.75">
      <c r="A90" s="3"/>
      <c r="B90" s="3"/>
      <c r="C90" s="3"/>
      <c r="D90" s="3"/>
      <c r="E90" s="3"/>
      <c r="F90" s="3"/>
      <c r="G90" s="3"/>
      <c r="H90" s="3"/>
      <c r="I90" s="3"/>
      <c r="J90" s="3"/>
      <c r="K90" s="3"/>
      <c r="L90" s="3"/>
      <c r="M90" s="3"/>
      <c r="N90" s="3"/>
      <c r="O90" s="3"/>
      <c r="P90" s="3"/>
      <c r="Q90" s="3"/>
      <c r="R90" s="3"/>
      <c r="S90" s="3"/>
      <c r="T90" s="3"/>
      <c r="U90" s="3"/>
      <c r="V90" s="3"/>
    </row>
    <row r="91" spans="1:22" ht="12.75">
      <c r="A91" s="3"/>
      <c r="B91" s="3"/>
      <c r="C91" s="3"/>
      <c r="D91" s="3"/>
      <c r="E91" s="3"/>
      <c r="F91" s="3"/>
      <c r="G91" s="3"/>
      <c r="H91" s="3"/>
      <c r="I91" s="3"/>
      <c r="J91" s="3"/>
      <c r="K91" s="3"/>
      <c r="L91" s="3"/>
      <c r="M91" s="3"/>
      <c r="N91" s="3"/>
      <c r="O91" s="3"/>
      <c r="P91" s="3"/>
      <c r="Q91" s="3"/>
      <c r="R91" s="3"/>
      <c r="S91" s="3"/>
      <c r="T91" s="3"/>
      <c r="U91" s="3"/>
      <c r="V91" s="3"/>
    </row>
    <row r="92" spans="1:22" ht="12.75">
      <c r="A92" s="3"/>
      <c r="B92" s="3"/>
      <c r="C92" s="3"/>
      <c r="D92" s="3"/>
      <c r="E92" s="3"/>
      <c r="F92" s="3"/>
      <c r="G92" s="3"/>
      <c r="H92" s="3"/>
      <c r="I92" s="3"/>
      <c r="J92" s="3"/>
      <c r="K92" s="3"/>
      <c r="L92" s="3"/>
      <c r="M92" s="3"/>
      <c r="N92" s="3"/>
      <c r="O92" s="3"/>
      <c r="P92" s="3"/>
      <c r="Q92" s="3"/>
      <c r="R92" s="3"/>
      <c r="S92" s="3"/>
      <c r="T92" s="3"/>
      <c r="U92" s="3"/>
      <c r="V92" s="3"/>
    </row>
    <row r="93" spans="1:22" ht="12.75">
      <c r="A93" s="3"/>
      <c r="B93" s="3"/>
      <c r="C93" s="3"/>
      <c r="D93" s="3"/>
      <c r="E93" s="3"/>
      <c r="F93" s="3"/>
      <c r="G93" s="3"/>
      <c r="H93" s="3"/>
      <c r="I93" s="3"/>
      <c r="J93" s="3"/>
      <c r="K93" s="3"/>
      <c r="L93" s="3"/>
      <c r="M93" s="3"/>
      <c r="N93" s="3"/>
      <c r="O93" s="3"/>
      <c r="P93" s="3"/>
      <c r="Q93" s="3"/>
      <c r="R93" s="3"/>
      <c r="S93" s="3"/>
      <c r="T93" s="3"/>
      <c r="U93" s="3"/>
      <c r="V93" s="3"/>
    </row>
    <row r="94" spans="1:22" ht="12.75">
      <c r="A94" s="3"/>
      <c r="B94" s="3"/>
      <c r="C94" s="3"/>
      <c r="D94" s="3"/>
      <c r="E94" s="3"/>
      <c r="F94" s="3"/>
      <c r="G94" s="3"/>
      <c r="H94" s="3"/>
      <c r="I94" s="3"/>
      <c r="J94" s="3"/>
      <c r="K94" s="3"/>
      <c r="L94" s="3"/>
      <c r="M94" s="3"/>
      <c r="N94" s="3"/>
      <c r="O94" s="3"/>
      <c r="P94" s="3"/>
      <c r="Q94" s="3"/>
      <c r="R94" s="3"/>
      <c r="S94" s="3"/>
      <c r="T94" s="3"/>
      <c r="U94" s="3"/>
      <c r="V94" s="3"/>
    </row>
    <row r="95" spans="1:22" ht="12.75">
      <c r="A95" s="3"/>
      <c r="B95" s="3"/>
      <c r="C95" s="3"/>
      <c r="D95" s="3"/>
      <c r="E95" s="3"/>
      <c r="F95" s="3"/>
      <c r="G95" s="3"/>
      <c r="H95" s="3"/>
      <c r="I95" s="3"/>
      <c r="J95" s="3"/>
      <c r="K95" s="3"/>
      <c r="L95" s="3"/>
      <c r="M95" s="3"/>
      <c r="N95" s="3"/>
      <c r="O95" s="3"/>
      <c r="P95" s="3"/>
      <c r="Q95" s="3"/>
      <c r="R95" s="3"/>
      <c r="S95" s="3"/>
      <c r="T95" s="3"/>
      <c r="U95" s="3"/>
      <c r="V95" s="3"/>
    </row>
    <row r="96" spans="1:22" ht="12.75">
      <c r="A96" s="3"/>
      <c r="B96" s="3"/>
      <c r="C96" s="3"/>
      <c r="D96" s="3"/>
      <c r="E96" s="3"/>
      <c r="F96" s="3"/>
      <c r="G96" s="3"/>
      <c r="H96" s="3"/>
      <c r="I96" s="3"/>
      <c r="J96" s="3"/>
      <c r="K96" s="3"/>
      <c r="L96" s="3"/>
      <c r="M96" s="3"/>
      <c r="N96" s="3"/>
      <c r="O96" s="3"/>
      <c r="P96" s="3"/>
      <c r="Q96" s="3"/>
      <c r="R96" s="3"/>
      <c r="S96" s="3"/>
      <c r="T96" s="3"/>
      <c r="U96" s="3"/>
      <c r="V96" s="3"/>
    </row>
    <row r="97" spans="1:22" ht="12.75">
      <c r="A97" s="3"/>
      <c r="B97" s="3"/>
      <c r="C97" s="3"/>
      <c r="D97" s="3"/>
      <c r="E97" s="3"/>
      <c r="F97" s="3"/>
      <c r="G97" s="3"/>
      <c r="H97" s="3"/>
      <c r="I97" s="3"/>
      <c r="J97" s="3"/>
      <c r="K97" s="3"/>
      <c r="L97" s="3"/>
      <c r="M97" s="3"/>
      <c r="N97" s="3"/>
      <c r="O97" s="3"/>
      <c r="P97" s="3"/>
      <c r="Q97" s="3"/>
      <c r="R97" s="3"/>
      <c r="S97" s="3"/>
      <c r="T97" s="3"/>
      <c r="U97" s="3"/>
      <c r="V97" s="3"/>
    </row>
    <row r="98" spans="1:22" ht="12.75">
      <c r="A98" s="3"/>
      <c r="B98" s="3"/>
      <c r="C98" s="3"/>
      <c r="D98" s="3"/>
      <c r="E98" s="3"/>
      <c r="F98" s="3"/>
      <c r="G98" s="3"/>
      <c r="H98" s="3"/>
      <c r="I98" s="3"/>
      <c r="J98" s="3"/>
      <c r="K98" s="3"/>
      <c r="L98" s="3"/>
      <c r="M98" s="3"/>
      <c r="N98" s="3"/>
      <c r="O98" s="3"/>
      <c r="P98" s="3"/>
      <c r="Q98" s="3"/>
      <c r="R98" s="3"/>
      <c r="S98" s="3"/>
      <c r="T98" s="3"/>
      <c r="U98" s="3"/>
      <c r="V98" s="3"/>
    </row>
    <row r="99" spans="1:22" ht="12.75">
      <c r="A99" s="3"/>
      <c r="B99" s="3"/>
      <c r="C99" s="3"/>
      <c r="D99" s="3"/>
      <c r="E99" s="3"/>
      <c r="F99" s="3"/>
      <c r="G99" s="3"/>
      <c r="H99" s="3"/>
      <c r="I99" s="3"/>
      <c r="J99" s="3"/>
      <c r="K99" s="3"/>
      <c r="L99" s="3"/>
      <c r="M99" s="3"/>
      <c r="N99" s="3"/>
      <c r="O99" s="3"/>
      <c r="P99" s="3"/>
      <c r="Q99" s="3"/>
      <c r="R99" s="3"/>
      <c r="S99" s="3"/>
      <c r="T99" s="3"/>
      <c r="U99" s="3"/>
      <c r="V99" s="3"/>
    </row>
    <row r="100" spans="1:22" ht="12.75">
      <c r="A100" s="3"/>
      <c r="B100" s="3"/>
      <c r="C100" s="3"/>
      <c r="D100" s="3"/>
      <c r="E100" s="3"/>
      <c r="F100" s="3"/>
      <c r="G100" s="3"/>
      <c r="H100" s="3"/>
      <c r="I100" s="3"/>
      <c r="J100" s="3"/>
      <c r="K100" s="3"/>
      <c r="L100" s="3"/>
      <c r="M100" s="3"/>
      <c r="N100" s="3"/>
      <c r="O100" s="3"/>
      <c r="P100" s="3"/>
      <c r="Q100" s="3"/>
      <c r="R100" s="3"/>
      <c r="S100" s="3"/>
      <c r="T100" s="3"/>
      <c r="U100" s="3"/>
      <c r="V100" s="3"/>
    </row>
    <row r="101" spans="1:22" ht="12.75">
      <c r="A101" s="3"/>
      <c r="B101" s="3"/>
      <c r="C101" s="3"/>
      <c r="D101" s="3"/>
      <c r="E101" s="3"/>
      <c r="F101" s="3"/>
      <c r="G101" s="3"/>
      <c r="H101" s="3"/>
      <c r="I101" s="3"/>
      <c r="J101" s="3"/>
      <c r="K101" s="3"/>
      <c r="L101" s="3"/>
      <c r="M101" s="3"/>
      <c r="N101" s="3"/>
      <c r="O101" s="3"/>
      <c r="P101" s="3"/>
      <c r="Q101" s="3"/>
      <c r="R101" s="3"/>
      <c r="S101" s="3"/>
      <c r="T101" s="3"/>
      <c r="U101" s="3"/>
      <c r="V101" s="3"/>
    </row>
    <row r="102" spans="1:22" ht="12.75">
      <c r="A102" s="3"/>
      <c r="B102" s="3"/>
      <c r="C102" s="3"/>
      <c r="D102" s="3"/>
      <c r="E102" s="3"/>
      <c r="F102" s="3"/>
      <c r="G102" s="3"/>
      <c r="H102" s="3"/>
      <c r="I102" s="3"/>
      <c r="J102" s="3"/>
      <c r="K102" s="3"/>
      <c r="L102" s="3"/>
      <c r="M102" s="3"/>
      <c r="N102" s="3"/>
      <c r="O102" s="3"/>
      <c r="P102" s="3"/>
      <c r="Q102" s="3"/>
      <c r="R102" s="3"/>
      <c r="S102" s="3"/>
      <c r="T102" s="3"/>
      <c r="U102" s="3"/>
      <c r="V102" s="3"/>
    </row>
    <row r="103" spans="1:22" ht="12.75">
      <c r="A103" s="3"/>
      <c r="B103" s="3"/>
      <c r="C103" s="3"/>
      <c r="D103" s="3"/>
      <c r="E103" s="3"/>
      <c r="F103" s="3"/>
      <c r="G103" s="3"/>
      <c r="H103" s="3"/>
      <c r="I103" s="3"/>
      <c r="J103" s="3"/>
      <c r="K103" s="3"/>
      <c r="L103" s="3"/>
      <c r="M103" s="3"/>
      <c r="N103" s="3"/>
      <c r="O103" s="3"/>
      <c r="P103" s="3"/>
      <c r="Q103" s="3"/>
      <c r="R103" s="3"/>
      <c r="S103" s="3"/>
      <c r="T103" s="3"/>
      <c r="U103" s="3"/>
      <c r="V103" s="3"/>
    </row>
    <row r="104" spans="1:22" ht="12.75">
      <c r="A104" s="3"/>
      <c r="B104" s="3"/>
      <c r="C104" s="3"/>
      <c r="D104" s="3"/>
      <c r="E104" s="3"/>
      <c r="F104" s="3"/>
      <c r="G104" s="3"/>
      <c r="H104" s="3"/>
      <c r="I104" s="3"/>
      <c r="J104" s="3"/>
      <c r="K104" s="3"/>
      <c r="L104" s="3"/>
      <c r="M104" s="3"/>
      <c r="N104" s="3"/>
      <c r="O104" s="3"/>
      <c r="P104" s="3"/>
      <c r="Q104" s="3"/>
      <c r="R104" s="3"/>
      <c r="S104" s="3"/>
      <c r="T104" s="3"/>
      <c r="U104" s="3"/>
      <c r="V104" s="3"/>
    </row>
    <row r="105" spans="1:22" ht="12.75">
      <c r="A105" s="3"/>
      <c r="B105" s="3"/>
      <c r="C105" s="3"/>
      <c r="D105" s="3"/>
      <c r="E105" s="3"/>
      <c r="F105" s="3"/>
      <c r="G105" s="3"/>
      <c r="H105" s="3"/>
      <c r="I105" s="3"/>
      <c r="J105" s="3"/>
      <c r="K105" s="3"/>
      <c r="L105" s="3"/>
      <c r="M105" s="3"/>
      <c r="N105" s="3"/>
      <c r="O105" s="3"/>
      <c r="P105" s="3"/>
      <c r="Q105" s="3"/>
      <c r="R105" s="3"/>
      <c r="S105" s="3"/>
      <c r="T105" s="3"/>
      <c r="U105" s="3"/>
      <c r="V105" s="3"/>
    </row>
    <row r="106" spans="1:22" ht="12.75">
      <c r="A106" s="3"/>
      <c r="B106" s="3"/>
      <c r="C106" s="3"/>
      <c r="D106" s="3"/>
      <c r="E106" s="3"/>
      <c r="F106" s="3"/>
      <c r="G106" s="3"/>
      <c r="H106" s="3"/>
      <c r="I106" s="3"/>
      <c r="J106" s="3"/>
      <c r="K106" s="3"/>
      <c r="L106" s="3"/>
      <c r="M106" s="3"/>
      <c r="N106" s="3"/>
      <c r="O106" s="3"/>
      <c r="P106" s="3"/>
      <c r="Q106" s="3"/>
      <c r="R106" s="3"/>
      <c r="S106" s="3"/>
      <c r="T106" s="3"/>
      <c r="U106" s="3"/>
      <c r="V106" s="3"/>
    </row>
    <row r="107" spans="1:22" ht="12.75">
      <c r="A107" s="3"/>
      <c r="B107" s="3"/>
      <c r="C107" s="3"/>
      <c r="D107" s="3"/>
      <c r="E107" s="3"/>
      <c r="F107" s="3"/>
      <c r="G107" s="3"/>
      <c r="H107" s="3"/>
      <c r="I107" s="3"/>
      <c r="J107" s="3"/>
      <c r="K107" s="3"/>
      <c r="L107" s="3"/>
      <c r="M107" s="3"/>
      <c r="N107" s="3"/>
      <c r="O107" s="3"/>
      <c r="P107" s="3"/>
      <c r="Q107" s="3"/>
      <c r="R107" s="3"/>
      <c r="S107" s="3"/>
      <c r="T107" s="3"/>
      <c r="U107" s="3"/>
      <c r="V107" s="3"/>
    </row>
    <row r="108" spans="1:22" ht="12.75">
      <c r="A108" s="3"/>
      <c r="B108" s="3"/>
      <c r="C108" s="3"/>
      <c r="D108" s="3"/>
      <c r="E108" s="3"/>
      <c r="F108" s="3"/>
      <c r="G108" s="3"/>
      <c r="H108" s="3"/>
      <c r="I108" s="3"/>
      <c r="J108" s="3"/>
      <c r="K108" s="3"/>
      <c r="L108" s="3"/>
      <c r="M108" s="3"/>
      <c r="N108" s="3"/>
      <c r="O108" s="3"/>
      <c r="P108" s="3"/>
      <c r="Q108" s="3"/>
      <c r="R108" s="3"/>
      <c r="S108" s="3"/>
      <c r="T108" s="3"/>
      <c r="U108" s="3"/>
      <c r="V108" s="3"/>
    </row>
    <row r="109" spans="1:22" ht="12.75">
      <c r="A109" s="3"/>
      <c r="B109" s="3"/>
      <c r="C109" s="3"/>
      <c r="D109" s="3"/>
      <c r="E109" s="3"/>
      <c r="F109" s="3"/>
      <c r="G109" s="3"/>
      <c r="H109" s="3"/>
      <c r="I109" s="3"/>
      <c r="J109" s="3"/>
      <c r="K109" s="3"/>
      <c r="L109" s="3"/>
      <c r="M109" s="3"/>
      <c r="N109" s="3"/>
      <c r="O109" s="3"/>
      <c r="P109" s="3"/>
      <c r="Q109" s="3"/>
      <c r="R109" s="3"/>
      <c r="S109" s="3"/>
      <c r="T109" s="3"/>
      <c r="U109" s="3"/>
      <c r="V109" s="3"/>
    </row>
    <row r="110" spans="1:22" ht="12.75">
      <c r="A110" s="3"/>
      <c r="B110" s="3"/>
      <c r="C110" s="3"/>
      <c r="D110" s="3"/>
      <c r="E110" s="3"/>
      <c r="F110" s="3"/>
      <c r="G110" s="3"/>
      <c r="H110" s="3"/>
      <c r="I110" s="3"/>
      <c r="J110" s="3"/>
      <c r="K110" s="3"/>
      <c r="L110" s="3"/>
      <c r="M110" s="3"/>
      <c r="N110" s="3"/>
      <c r="O110" s="3"/>
      <c r="P110" s="3"/>
      <c r="Q110" s="3"/>
      <c r="R110" s="3"/>
      <c r="S110" s="3"/>
      <c r="T110" s="3"/>
      <c r="U110" s="3"/>
      <c r="V110" s="3"/>
    </row>
    <row r="111" spans="1:22" ht="12.75">
      <c r="A111" s="3"/>
      <c r="B111" s="3"/>
      <c r="C111" s="3"/>
      <c r="D111" s="3"/>
      <c r="E111" s="3"/>
      <c r="F111" s="3"/>
      <c r="G111" s="3"/>
      <c r="H111" s="3"/>
      <c r="I111" s="3"/>
      <c r="J111" s="3"/>
      <c r="K111" s="3"/>
      <c r="L111" s="3"/>
      <c r="M111" s="3"/>
      <c r="N111" s="3"/>
      <c r="O111" s="3"/>
      <c r="P111" s="3"/>
      <c r="Q111" s="3"/>
      <c r="R111" s="3"/>
      <c r="S111" s="3"/>
      <c r="T111" s="3"/>
      <c r="U111" s="3"/>
      <c r="V111" s="3"/>
    </row>
    <row r="112" spans="1:22" ht="12.75">
      <c r="A112" s="3"/>
      <c r="B112" s="3"/>
      <c r="C112" s="3"/>
      <c r="D112" s="3"/>
      <c r="E112" s="3"/>
      <c r="F112" s="3"/>
      <c r="G112" s="3"/>
      <c r="H112" s="3"/>
      <c r="I112" s="3"/>
      <c r="J112" s="3"/>
      <c r="K112" s="3"/>
      <c r="L112" s="3"/>
      <c r="M112" s="3"/>
      <c r="N112" s="3"/>
      <c r="O112" s="3"/>
      <c r="P112" s="3"/>
      <c r="Q112" s="3"/>
      <c r="R112" s="3"/>
      <c r="S112" s="3"/>
      <c r="T112" s="3"/>
      <c r="U112" s="3"/>
      <c r="V112" s="3"/>
    </row>
  </sheetData>
  <mergeCells count="10">
    <mergeCell ref="B63:N65"/>
    <mergeCell ref="O7:O57"/>
    <mergeCell ref="B32:B40"/>
    <mergeCell ref="B41:B51"/>
    <mergeCell ref="A1:N1"/>
    <mergeCell ref="A22:B22"/>
    <mergeCell ref="A17:B18"/>
    <mergeCell ref="A8:B12"/>
    <mergeCell ref="A7:B7"/>
    <mergeCell ref="A2:N6"/>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2003-08-15T21:06:10Z</dcterms:created>
  <dcterms:modified xsi:type="dcterms:W3CDTF">2003-08-17T15:47:18Z</dcterms:modified>
  <cp:category/>
  <cp:version/>
  <cp:contentType/>
  <cp:contentStatus/>
</cp:coreProperties>
</file>